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PROPUESTA FORMATO" sheetId="3" r:id="rId1"/>
  </sheets>
  <externalReferences>
    <externalReference r:id="rId2"/>
  </externalReferences>
  <definedNames>
    <definedName name="_xlnm._FilterDatabase" localSheetId="0" hidden="1">'PROPUESTA FORMATO'!$A$8:$AI$57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3" l="1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9" i="3"/>
  <c r="E10" i="3" l="1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9" i="3"/>
  <c r="AG9" i="3" l="1"/>
  <c r="AG40" i="3" l="1"/>
  <c r="AG55" i="3"/>
  <c r="AG39" i="3"/>
  <c r="AG23" i="3"/>
  <c r="AG57" i="3"/>
  <c r="AG53" i="3"/>
  <c r="AG49" i="3"/>
  <c r="AG45" i="3"/>
  <c r="AG41" i="3"/>
  <c r="AG37" i="3"/>
  <c r="AG33" i="3"/>
  <c r="AG29" i="3"/>
  <c r="AG25" i="3"/>
  <c r="AG21" i="3"/>
  <c r="AG17" i="3"/>
  <c r="AG12" i="3"/>
  <c r="AG56" i="3"/>
  <c r="AG24" i="3"/>
  <c r="AG52" i="3"/>
  <c r="AG48" i="3"/>
  <c r="AG44" i="3"/>
  <c r="AG36" i="3"/>
  <c r="AG32" i="3"/>
  <c r="AG28" i="3"/>
  <c r="AG20" i="3"/>
  <c r="AG16" i="3"/>
  <c r="AG11" i="3"/>
  <c r="AG51" i="3"/>
  <c r="AG43" i="3"/>
  <c r="AG35" i="3"/>
  <c r="AG27" i="3"/>
  <c r="AG19" i="3"/>
  <c r="AG10" i="3"/>
  <c r="AG54" i="3"/>
  <c r="AG50" i="3"/>
  <c r="AG46" i="3"/>
  <c r="AG42" i="3"/>
  <c r="AG38" i="3"/>
  <c r="AG34" i="3"/>
  <c r="AG30" i="3"/>
  <c r="AG26" i="3"/>
  <c r="AG22" i="3"/>
  <c r="AG18" i="3"/>
  <c r="AG14" i="3"/>
  <c r="AG13" i="3"/>
  <c r="AG47" i="3"/>
  <c r="AG31" i="3"/>
  <c r="AG15" i="3"/>
</calcChain>
</file>

<file path=xl/comments1.xml><?xml version="1.0" encoding="utf-8"?>
<comments xmlns="http://schemas.openxmlformats.org/spreadsheetml/2006/main">
  <authors>
    <author>DMC</author>
  </authors>
  <commentList>
    <comment ref="AH8" author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<sst xmlns="http://schemas.openxmlformats.org/spreadsheetml/2006/main" count="140" uniqueCount="44">
  <si>
    <t>GLOSA CONCILIADA ACEPTADA EPS</t>
  </si>
  <si>
    <t>NÚMERO DE ACTA DE CONCILIACIÓN</t>
  </si>
  <si>
    <t>OBSERVACIONES</t>
  </si>
  <si>
    <t>No.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</si>
  <si>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</si>
  <si>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</si>
  <si>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</si>
  <si>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</si>
  <si>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</si>
  <si>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</si>
  <si>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</si>
  <si>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</si>
  <si>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</si>
  <si>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</si>
  <si>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</si>
  <si>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</si>
  <si>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</si>
  <si>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</si>
  <si>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</si>
  <si>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</si>
  <si>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</si>
  <si>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</si>
  <si>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</si>
  <si>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</si>
  <si>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</si>
  <si>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</si>
  <si>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</si>
  <si>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</si>
  <si>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</si>
  <si>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</si>
  <si>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</si>
  <si>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</si>
  <si>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</si>
  <si>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</si>
  <si>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</si>
  <si>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</si>
  <si>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</si>
  <si>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</si>
  <si>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EPS: EPS FAMILIAR DE COLOMBIA SAS</t>
  </si>
  <si>
    <t>FECHA DE CORTE DE CONCILIACION: 31 DE MAYO DE 2022</t>
  </si>
  <si>
    <t>FE</t>
  </si>
  <si>
    <t>EVENTO</t>
  </si>
  <si>
    <t>IPS: GASTROCENTRO SAS</t>
  </si>
  <si>
    <t>FECHA DE CONCILIACION: 08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</si>
</sst>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_-;_-@_-"/>
    <numFmt numFmtId="165" formatCode="&quot;$&quot;\ 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0" fillId="0" borderId="1" xfId="0" applyBorder="1"/>
    <xf numFmtId="43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center"/>
    </xf>
    <xf numFmtId="1" fontId="8" fillId="0" borderId="1" xfId="0" applyNumberFormat="1" applyFont="1" applyBorder="1"/>
    <xf numFmtId="3" fontId="3" fillId="3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3" fillId="3" borderId="1" xfId="1" applyNumberFormat="1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</cellXfs>
  <cellStyles count="4">
    <cellStyle name="Millares" xfId="1" builtinId="3"/>
    <cellStyle name="Millares [0]" xfId="3" builtinId="6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fasucre/Downloads/G42%20DRIVERS/CARTERA%20EPS%20FAMILIAR-GASTROCENTRO%20SAS%20-%209005810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ROCENTRO"/>
    </sheetNames>
    <sheetDataSet>
      <sheetData sheetId="0">
        <row r="2">
          <cell r="B2">
            <v>14466</v>
          </cell>
          <cell r="C2">
            <v>44709</v>
          </cell>
        </row>
        <row r="3">
          <cell r="B3">
            <v>14467</v>
          </cell>
          <cell r="C3">
            <v>44709</v>
          </cell>
        </row>
        <row r="4">
          <cell r="B4">
            <v>14468</v>
          </cell>
          <cell r="C4">
            <v>44709</v>
          </cell>
        </row>
        <row r="5">
          <cell r="B5">
            <v>14469</v>
          </cell>
          <cell r="C5">
            <v>44709</v>
          </cell>
        </row>
        <row r="6">
          <cell r="B6">
            <v>14470</v>
          </cell>
          <cell r="C6">
            <v>44709</v>
          </cell>
        </row>
        <row r="7">
          <cell r="B7">
            <v>14471</v>
          </cell>
          <cell r="C7">
            <v>44709</v>
          </cell>
        </row>
        <row r="8">
          <cell r="B8">
            <v>14472</v>
          </cell>
          <cell r="C8">
            <v>44709</v>
          </cell>
        </row>
        <row r="9">
          <cell r="B9">
            <v>14473</v>
          </cell>
          <cell r="C9">
            <v>44709</v>
          </cell>
        </row>
        <row r="10">
          <cell r="B10">
            <v>14474</v>
          </cell>
          <cell r="C10">
            <v>44709</v>
          </cell>
        </row>
        <row r="11">
          <cell r="B11">
            <v>14475</v>
          </cell>
          <cell r="C11">
            <v>44709</v>
          </cell>
        </row>
        <row r="12">
          <cell r="B12">
            <v>14476</v>
          </cell>
          <cell r="C12">
            <v>44709</v>
          </cell>
        </row>
        <row r="13">
          <cell r="B13">
            <v>14477</v>
          </cell>
          <cell r="C13">
            <v>44709</v>
          </cell>
        </row>
        <row r="14">
          <cell r="B14">
            <v>14478</v>
          </cell>
          <cell r="C14">
            <v>44709</v>
          </cell>
        </row>
        <row r="15">
          <cell r="B15">
            <v>14479</v>
          </cell>
          <cell r="C15">
            <v>44709</v>
          </cell>
        </row>
        <row r="16">
          <cell r="B16">
            <v>14480</v>
          </cell>
          <cell r="C16">
            <v>44712</v>
          </cell>
        </row>
        <row r="17">
          <cell r="B17">
            <v>14481</v>
          </cell>
          <cell r="C17">
            <v>44712</v>
          </cell>
        </row>
        <row r="18">
          <cell r="B18">
            <v>14482</v>
          </cell>
          <cell r="C18">
            <v>44712</v>
          </cell>
        </row>
        <row r="19">
          <cell r="B19">
            <v>14483</v>
          </cell>
          <cell r="C19">
            <v>44712</v>
          </cell>
        </row>
        <row r="20">
          <cell r="B20">
            <v>14484</v>
          </cell>
          <cell r="C20">
            <v>44712</v>
          </cell>
        </row>
        <row r="21">
          <cell r="B21">
            <v>14621</v>
          </cell>
          <cell r="C21">
            <v>44735</v>
          </cell>
        </row>
        <row r="22">
          <cell r="B22">
            <v>14622</v>
          </cell>
          <cell r="C22">
            <v>44735</v>
          </cell>
        </row>
        <row r="23">
          <cell r="B23">
            <v>14623</v>
          </cell>
          <cell r="C23">
            <v>44735</v>
          </cell>
        </row>
        <row r="24">
          <cell r="B24">
            <v>14624</v>
          </cell>
          <cell r="C24">
            <v>44735</v>
          </cell>
        </row>
        <row r="25">
          <cell r="B25">
            <v>14625</v>
          </cell>
          <cell r="C25">
            <v>44735</v>
          </cell>
        </row>
        <row r="26">
          <cell r="B26">
            <v>14626</v>
          </cell>
          <cell r="C26">
            <v>44735</v>
          </cell>
        </row>
        <row r="27">
          <cell r="B27">
            <v>14627</v>
          </cell>
          <cell r="C27">
            <v>44735</v>
          </cell>
        </row>
        <row r="28">
          <cell r="B28">
            <v>14628</v>
          </cell>
          <cell r="C28">
            <v>44735</v>
          </cell>
        </row>
        <row r="29">
          <cell r="B29">
            <v>14629</v>
          </cell>
          <cell r="C29">
            <v>44735</v>
          </cell>
        </row>
        <row r="30">
          <cell r="B30">
            <v>14630</v>
          </cell>
          <cell r="C30">
            <v>44735</v>
          </cell>
        </row>
        <row r="31">
          <cell r="B31">
            <v>14631</v>
          </cell>
          <cell r="C31">
            <v>44735</v>
          </cell>
        </row>
        <row r="32">
          <cell r="B32">
            <v>14632</v>
          </cell>
          <cell r="C32">
            <v>44735</v>
          </cell>
        </row>
        <row r="33">
          <cell r="B33">
            <v>14633</v>
          </cell>
          <cell r="C33">
            <v>44735</v>
          </cell>
        </row>
        <row r="34">
          <cell r="B34">
            <v>14634</v>
          </cell>
          <cell r="C34">
            <v>44735</v>
          </cell>
        </row>
        <row r="35">
          <cell r="B35">
            <v>14635</v>
          </cell>
          <cell r="C35">
            <v>44735</v>
          </cell>
        </row>
        <row r="36">
          <cell r="B36">
            <v>14636</v>
          </cell>
          <cell r="C36">
            <v>44735</v>
          </cell>
        </row>
        <row r="37">
          <cell r="B37">
            <v>14637</v>
          </cell>
          <cell r="C37">
            <v>44735</v>
          </cell>
        </row>
        <row r="38">
          <cell r="B38">
            <v>14638</v>
          </cell>
          <cell r="C38">
            <v>44735</v>
          </cell>
        </row>
        <row r="39">
          <cell r="B39">
            <v>14639</v>
          </cell>
          <cell r="C39">
            <v>44735</v>
          </cell>
        </row>
        <row r="40">
          <cell r="B40">
            <v>14640</v>
          </cell>
          <cell r="C40">
            <v>44735</v>
          </cell>
        </row>
        <row r="41">
          <cell r="B41">
            <v>14641</v>
          </cell>
          <cell r="C41">
            <v>44735</v>
          </cell>
        </row>
        <row r="42">
          <cell r="B42">
            <v>14642</v>
          </cell>
          <cell r="C42">
            <v>44735</v>
          </cell>
        </row>
        <row r="43">
          <cell r="B43">
            <v>14643</v>
          </cell>
          <cell r="C43">
            <v>44735</v>
          </cell>
        </row>
        <row r="44">
          <cell r="B44">
            <v>14644</v>
          </cell>
          <cell r="C44">
            <v>44735</v>
          </cell>
        </row>
        <row r="45">
          <cell r="B45">
            <v>14645</v>
          </cell>
          <cell r="C45">
            <v>44735</v>
          </cell>
        </row>
        <row r="46">
          <cell r="B46">
            <v>14646</v>
          </cell>
          <cell r="C46">
            <v>44735</v>
          </cell>
        </row>
        <row r="47">
          <cell r="B47">
            <v>14647</v>
          </cell>
          <cell r="C47">
            <v>44735</v>
          </cell>
        </row>
        <row r="48">
          <cell r="B48">
            <v>14648</v>
          </cell>
          <cell r="C48">
            <v>44735</v>
          </cell>
        </row>
        <row r="49">
          <cell r="B49">
            <v>14649</v>
          </cell>
          <cell r="C49">
            <v>44735</v>
          </cell>
        </row>
        <row r="50">
          <cell r="B50">
            <v>14650</v>
          </cell>
          <cell r="C50">
            <v>44735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7"/>
  <sheetViews>
    <sheetView tabSelected="1" zoomScaleNormal="100" workbookViewId="0">
      <selection activeCell="AH48" sqref="AH48"/>
    </sheetView>
  </sheetViews>
  <sheetFormatPr baseColWidth="10" defaultRowHeight="15" x14ac:dyDescent="0.25"/>
  <cols>
    <col min="1" max="1" width="23.5703125" customWidth="1"/>
    <col min="2" max="2" width="14.7109375" customWidth="1"/>
    <col min="3" max="3" width="13.5703125" bestFit="1" customWidth="1"/>
    <col min="5" max="5" width="11.42578125" style="17"/>
    <col min="8" max="8" width="12.28515625" customWidth="1"/>
    <col min="10" max="13" width="14.140625" customWidth="1"/>
    <col min="17" max="18" width="11.42578125" style="25"/>
    <col min="19" max="20" width="12.42578125" style="25" customWidth="1"/>
    <col min="21" max="22" width="11.42578125" style="25"/>
    <col min="23" max="23" width="12" style="28" customWidth="1"/>
    <col min="24" max="24" width="12.85546875" style="25" customWidth="1"/>
    <col min="25" max="29" width="11.42578125" style="25"/>
    <col min="30" max="30" width="12.42578125" style="25" customWidth="1"/>
    <col min="31" max="33" width="11.42578125" style="25"/>
    <col min="34" max="34" width="13.85546875" style="25" customWidth="1"/>
  </cols>
  <sheetData>
    <row r="1" spans="1:35" x14ac:dyDescent="0.25">
      <c r="A1" s="35" t="s">
        <v>24</v>
      </c>
      <c r="B1" s="35"/>
      <c r="C1" s="35"/>
    </row>
    <row r="2" spans="1:35" x14ac:dyDescent="0.25">
      <c r="A2" s="35" t="s">
        <v>38</v>
      </c>
      <c r="B2" s="35"/>
      <c r="C2" s="35"/>
    </row>
    <row r="3" spans="1:35" x14ac:dyDescent="0.25">
      <c r="A3" s="35" t="s">
        <v>42</v>
      </c>
      <c r="B3" s="35"/>
      <c r="C3" s="35"/>
    </row>
    <row r="4" spans="1:35" x14ac:dyDescent="0.25">
      <c r="A4" s="35" t="s">
        <v>39</v>
      </c>
      <c r="B4" s="35"/>
      <c r="C4" s="35"/>
    </row>
    <row r="5" spans="1:35" x14ac:dyDescent="0.25">
      <c r="A5" s="35" t="s">
        <v>43</v>
      </c>
      <c r="B5" s="35"/>
      <c r="C5" s="35"/>
    </row>
    <row r="6" spans="1:35" ht="15.75" thickBot="1" x14ac:dyDescent="0.3"/>
    <row r="7" spans="1:35" ht="33" customHeight="1" thickBot="1" x14ac:dyDescent="0.3">
      <c r="A7" s="36" t="s">
        <v>37</v>
      </c>
      <c r="B7" s="37"/>
      <c r="C7" s="37"/>
      <c r="D7" s="15"/>
      <c r="E7" s="18"/>
      <c r="F7" s="15"/>
      <c r="G7" s="15"/>
      <c r="H7" s="15"/>
      <c r="I7" s="15"/>
      <c r="J7" s="15"/>
      <c r="K7" s="15"/>
      <c r="L7" s="15"/>
      <c r="M7" s="15"/>
      <c r="N7" s="15"/>
      <c r="O7" s="16"/>
      <c r="P7" s="31" t="s">
        <v>19</v>
      </c>
      <c r="Q7" s="32"/>
      <c r="R7" s="32"/>
      <c r="S7" s="32"/>
      <c r="T7" s="32"/>
      <c r="U7" s="32"/>
      <c r="V7" s="32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4"/>
    </row>
    <row r="8" spans="1:35" ht="56.25" x14ac:dyDescent="0.25">
      <c r="A8" s="8" t="s">
        <v>3</v>
      </c>
      <c r="B8" s="9" t="s">
        <v>12</v>
      </c>
      <c r="C8" s="8" t="s">
        <v>25</v>
      </c>
      <c r="D8" s="8" t="s">
        <v>26</v>
      </c>
      <c r="E8" s="10" t="s">
        <v>27</v>
      </c>
      <c r="F8" s="9" t="s">
        <v>28</v>
      </c>
      <c r="G8" s="11" t="s">
        <v>29</v>
      </c>
      <c r="H8" s="9" t="s">
        <v>30</v>
      </c>
      <c r="I8" s="9" t="s">
        <v>31</v>
      </c>
      <c r="J8" s="9" t="s">
        <v>20</v>
      </c>
      <c r="K8" s="9" t="s">
        <v>23</v>
      </c>
      <c r="L8" s="9" t="s">
        <v>21</v>
      </c>
      <c r="M8" s="9" t="s">
        <v>22</v>
      </c>
      <c r="N8" s="11" t="s">
        <v>17</v>
      </c>
      <c r="O8" s="11" t="s">
        <v>32</v>
      </c>
      <c r="P8" s="12" t="s">
        <v>33</v>
      </c>
      <c r="Q8" s="13" t="s">
        <v>6</v>
      </c>
      <c r="R8" s="13" t="s">
        <v>5</v>
      </c>
      <c r="S8" s="13" t="s">
        <v>10</v>
      </c>
      <c r="T8" s="14" t="s">
        <v>16</v>
      </c>
      <c r="U8" s="13" t="s">
        <v>11</v>
      </c>
      <c r="V8" s="14" t="s">
        <v>13</v>
      </c>
      <c r="W8" s="29" t="s">
        <v>15</v>
      </c>
      <c r="X8" s="7" t="s">
        <v>4</v>
      </c>
      <c r="Y8" s="24" t="s">
        <v>7</v>
      </c>
      <c r="Z8" s="7" t="s">
        <v>34</v>
      </c>
      <c r="AA8" s="7" t="s">
        <v>35</v>
      </c>
      <c r="AB8" s="7" t="s">
        <v>0</v>
      </c>
      <c r="AC8" s="7" t="s">
        <v>36</v>
      </c>
      <c r="AD8" s="7" t="s">
        <v>1</v>
      </c>
      <c r="AE8" s="7" t="s">
        <v>9</v>
      </c>
      <c r="AF8" s="7" t="s">
        <v>14</v>
      </c>
      <c r="AG8" s="7" t="s">
        <v>8</v>
      </c>
      <c r="AH8" s="7" t="s">
        <v>18</v>
      </c>
      <c r="AI8" s="6" t="s">
        <v>2</v>
      </c>
    </row>
    <row r="9" spans="1:35" x14ac:dyDescent="0.25">
      <c r="A9" s="3">
        <v>1</v>
      </c>
      <c r="B9" s="1" t="s">
        <v>41</v>
      </c>
      <c r="C9" s="3" t="s">
        <v>40</v>
      </c>
      <c r="D9" s="22">
        <v>14466</v>
      </c>
      <c r="E9" s="20">
        <f>VLOOKUP(D9,[1]GASTROCENTRO!$B$2:$C$50,2,0)</f>
        <v>44709</v>
      </c>
      <c r="F9" s="19">
        <v>44714</v>
      </c>
      <c r="G9" s="21">
        <v>132012</v>
      </c>
      <c r="H9" s="2">
        <v>0</v>
      </c>
      <c r="I9" s="2">
        <v>0</v>
      </c>
      <c r="J9" s="2">
        <v>132012</v>
      </c>
      <c r="K9" s="2">
        <v>0</v>
      </c>
      <c r="L9" s="2">
        <v>0</v>
      </c>
      <c r="M9" s="2">
        <v>0</v>
      </c>
      <c r="N9" s="2">
        <v>132012</v>
      </c>
      <c r="O9" s="2">
        <f>G9-J9</f>
        <v>0</v>
      </c>
      <c r="P9" s="23">
        <v>14466</v>
      </c>
      <c r="Q9" s="26">
        <v>132012</v>
      </c>
      <c r="R9" s="27">
        <v>0</v>
      </c>
      <c r="S9" s="27">
        <v>0</v>
      </c>
      <c r="T9" s="3">
        <v>0</v>
      </c>
      <c r="U9" s="27">
        <v>0</v>
      </c>
      <c r="V9" s="26">
        <v>0</v>
      </c>
      <c r="W9" s="22">
        <v>0</v>
      </c>
      <c r="X9" s="27">
        <v>0</v>
      </c>
      <c r="Y9" s="3">
        <v>0</v>
      </c>
      <c r="Z9" s="27">
        <v>0</v>
      </c>
      <c r="AA9" s="27">
        <v>0</v>
      </c>
      <c r="AB9" s="27">
        <v>0</v>
      </c>
      <c r="AC9" s="27">
        <v>0</v>
      </c>
      <c r="AD9" s="26">
        <v>0</v>
      </c>
      <c r="AE9" s="26">
        <v>0</v>
      </c>
      <c r="AF9" s="26">
        <v>0</v>
      </c>
      <c r="AG9" s="26">
        <f>+G9-I9-N9-R9-Z9-AC9</f>
        <v>0</v>
      </c>
      <c r="AH9" s="26">
        <v>0</v>
      </c>
      <c r="AI9" s="5"/>
    </row>
    <row r="10" spans="1:35" x14ac:dyDescent="0.25">
      <c r="A10" s="3">
        <v>2</v>
      </c>
      <c r="B10" s="1" t="s">
        <v>41</v>
      </c>
      <c r="C10" s="3" t="s">
        <v>40</v>
      </c>
      <c r="D10" s="22">
        <v>14467</v>
      </c>
      <c r="E10" s="20">
        <f>VLOOKUP(D10,[1]GASTROCENTRO!$B$2:$C$50,2,0)</f>
        <v>44709</v>
      </c>
      <c r="F10" s="19">
        <v>44714</v>
      </c>
      <c r="G10" s="21">
        <v>132012</v>
      </c>
      <c r="H10" s="2">
        <v>0</v>
      </c>
      <c r="I10" s="2">
        <v>0</v>
      </c>
      <c r="J10" s="2">
        <v>132012</v>
      </c>
      <c r="K10" s="2">
        <v>0</v>
      </c>
      <c r="L10" s="2">
        <v>0</v>
      </c>
      <c r="M10" s="2">
        <v>0</v>
      </c>
      <c r="N10" s="2">
        <v>132012</v>
      </c>
      <c r="O10" s="2">
        <f t="shared" ref="O10:O57" si="0">G10-J10</f>
        <v>0</v>
      </c>
      <c r="P10" s="23">
        <v>14467</v>
      </c>
      <c r="Q10" s="26">
        <v>132012</v>
      </c>
      <c r="R10" s="27">
        <v>0</v>
      </c>
      <c r="S10" s="27">
        <v>0</v>
      </c>
      <c r="T10" s="3">
        <v>0</v>
      </c>
      <c r="U10" s="27">
        <v>0</v>
      </c>
      <c r="V10" s="26">
        <v>0</v>
      </c>
      <c r="W10" s="22">
        <v>0</v>
      </c>
      <c r="X10" s="27">
        <v>0</v>
      </c>
      <c r="Y10" s="3">
        <v>0</v>
      </c>
      <c r="Z10" s="27">
        <v>0</v>
      </c>
      <c r="AA10" s="27">
        <v>0</v>
      </c>
      <c r="AB10" s="27">
        <v>0</v>
      </c>
      <c r="AC10" s="27">
        <v>0</v>
      </c>
      <c r="AD10" s="26">
        <v>0</v>
      </c>
      <c r="AE10" s="26">
        <v>0</v>
      </c>
      <c r="AF10" s="26">
        <v>0</v>
      </c>
      <c r="AG10" s="26">
        <f t="shared" ref="AG10:AG57" si="1">+G10-I10-N10-R10-Z10-AC10</f>
        <v>0</v>
      </c>
      <c r="AH10" s="26">
        <v>0</v>
      </c>
      <c r="AI10" s="5"/>
    </row>
    <row r="11" spans="1:35" x14ac:dyDescent="0.25">
      <c r="A11" s="3">
        <v>3</v>
      </c>
      <c r="B11" s="1" t="s">
        <v>41</v>
      </c>
      <c r="C11" s="3" t="s">
        <v>40</v>
      </c>
      <c r="D11" s="22">
        <v>14468</v>
      </c>
      <c r="E11" s="20">
        <f>VLOOKUP(D11,[1]GASTROCENTRO!$B$2:$C$50,2,0)</f>
        <v>44709</v>
      </c>
      <c r="F11" s="19">
        <v>44714</v>
      </c>
      <c r="G11" s="21">
        <v>322012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f t="shared" si="0"/>
        <v>322012</v>
      </c>
      <c r="P11" s="23">
        <v>14468</v>
      </c>
      <c r="Q11" s="26">
        <v>322012</v>
      </c>
      <c r="R11" s="27">
        <v>5240</v>
      </c>
      <c r="S11" s="27">
        <v>0</v>
      </c>
      <c r="T11" s="3">
        <v>0</v>
      </c>
      <c r="U11" s="27">
        <v>0</v>
      </c>
      <c r="V11" s="26">
        <v>0</v>
      </c>
      <c r="W11" s="4">
        <v>44755</v>
      </c>
      <c r="X11" s="27">
        <v>60000</v>
      </c>
      <c r="Y11" s="3">
        <v>0</v>
      </c>
      <c r="Z11" s="27">
        <v>0</v>
      </c>
      <c r="AA11" s="27">
        <v>0</v>
      </c>
      <c r="AB11" s="27">
        <v>0</v>
      </c>
      <c r="AC11" s="27">
        <v>0</v>
      </c>
      <c r="AD11" s="26">
        <v>0</v>
      </c>
      <c r="AE11" s="26">
        <v>60000</v>
      </c>
      <c r="AF11" s="26">
        <v>0</v>
      </c>
      <c r="AG11" s="26">
        <f t="shared" si="1"/>
        <v>316772</v>
      </c>
      <c r="AH11" s="26">
        <v>0</v>
      </c>
      <c r="AI11" s="5"/>
    </row>
    <row r="12" spans="1:35" x14ac:dyDescent="0.25">
      <c r="A12" s="3">
        <v>4</v>
      </c>
      <c r="B12" s="1" t="s">
        <v>41</v>
      </c>
      <c r="C12" s="3" t="s">
        <v>40</v>
      </c>
      <c r="D12" s="22">
        <v>14469</v>
      </c>
      <c r="E12" s="20">
        <f>VLOOKUP(D12,[1]GASTROCENTRO!$B$2:$C$50,2,0)</f>
        <v>44709</v>
      </c>
      <c r="F12" s="19">
        <v>44714</v>
      </c>
      <c r="G12" s="21">
        <v>322012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f t="shared" si="0"/>
        <v>322012</v>
      </c>
      <c r="P12" s="23">
        <v>14469</v>
      </c>
      <c r="Q12" s="26">
        <v>322012</v>
      </c>
      <c r="R12" s="27">
        <v>5240</v>
      </c>
      <c r="S12" s="27">
        <v>0</v>
      </c>
      <c r="T12" s="3">
        <v>0</v>
      </c>
      <c r="U12" s="27">
        <v>0</v>
      </c>
      <c r="V12" s="26">
        <v>0</v>
      </c>
      <c r="W12" s="4">
        <v>44755</v>
      </c>
      <c r="X12" s="27">
        <v>60000</v>
      </c>
      <c r="Y12" s="3">
        <v>0</v>
      </c>
      <c r="Z12" s="27">
        <v>0</v>
      </c>
      <c r="AA12" s="27">
        <v>0</v>
      </c>
      <c r="AB12" s="27">
        <v>0</v>
      </c>
      <c r="AC12" s="27">
        <v>0</v>
      </c>
      <c r="AD12" s="26">
        <v>0</v>
      </c>
      <c r="AE12" s="26">
        <v>60000</v>
      </c>
      <c r="AF12" s="26">
        <v>0</v>
      </c>
      <c r="AG12" s="26">
        <f t="shared" si="1"/>
        <v>316772</v>
      </c>
      <c r="AH12" s="26">
        <v>0</v>
      </c>
      <c r="AI12" s="5"/>
    </row>
    <row r="13" spans="1:35" x14ac:dyDescent="0.25">
      <c r="A13" s="3">
        <v>5</v>
      </c>
      <c r="B13" s="1" t="s">
        <v>41</v>
      </c>
      <c r="C13" s="3" t="s">
        <v>40</v>
      </c>
      <c r="D13" s="22">
        <v>14470</v>
      </c>
      <c r="E13" s="20">
        <f>VLOOKUP(D13,[1]GASTROCENTRO!$B$2:$C$50,2,0)</f>
        <v>44709</v>
      </c>
      <c r="F13" s="19">
        <v>44714</v>
      </c>
      <c r="G13" s="21">
        <v>322012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f t="shared" si="0"/>
        <v>322012</v>
      </c>
      <c r="P13" s="23">
        <v>14470</v>
      </c>
      <c r="Q13" s="26">
        <v>322012</v>
      </c>
      <c r="R13" s="27">
        <v>5240</v>
      </c>
      <c r="S13" s="27">
        <v>0</v>
      </c>
      <c r="T13" s="3">
        <v>0</v>
      </c>
      <c r="U13" s="27">
        <v>0</v>
      </c>
      <c r="V13" s="26">
        <v>0</v>
      </c>
      <c r="W13" s="4">
        <v>44755</v>
      </c>
      <c r="X13" s="27">
        <v>60000</v>
      </c>
      <c r="Y13" s="3">
        <v>0</v>
      </c>
      <c r="Z13" s="27">
        <v>0</v>
      </c>
      <c r="AA13" s="27">
        <v>0</v>
      </c>
      <c r="AB13" s="27">
        <v>0</v>
      </c>
      <c r="AC13" s="27">
        <v>0</v>
      </c>
      <c r="AD13" s="26">
        <v>0</v>
      </c>
      <c r="AE13" s="26">
        <v>60000</v>
      </c>
      <c r="AF13" s="26">
        <v>0</v>
      </c>
      <c r="AG13" s="26">
        <f t="shared" si="1"/>
        <v>316772</v>
      </c>
      <c r="AH13" s="26">
        <v>0</v>
      </c>
      <c r="AI13" s="5"/>
    </row>
    <row r="14" spans="1:35" x14ac:dyDescent="0.25">
      <c r="A14" s="3">
        <v>6</v>
      </c>
      <c r="B14" s="1" t="s">
        <v>41</v>
      </c>
      <c r="C14" s="3" t="s">
        <v>40</v>
      </c>
      <c r="D14" s="22">
        <v>14471</v>
      </c>
      <c r="E14" s="20">
        <f>VLOOKUP(D14,[1]GASTROCENTRO!$B$2:$C$50,2,0)</f>
        <v>44709</v>
      </c>
      <c r="F14" s="19">
        <v>44714</v>
      </c>
      <c r="G14" s="21">
        <v>471870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f t="shared" si="0"/>
        <v>471870</v>
      </c>
      <c r="P14" s="23">
        <v>14471</v>
      </c>
      <c r="Q14" s="26">
        <v>471870</v>
      </c>
      <c r="R14" s="27">
        <v>9037</v>
      </c>
      <c r="S14" s="27">
        <v>0</v>
      </c>
      <c r="T14" s="3">
        <v>0</v>
      </c>
      <c r="U14" s="27">
        <v>0</v>
      </c>
      <c r="V14" s="26">
        <v>0</v>
      </c>
      <c r="W14" s="4">
        <v>44755</v>
      </c>
      <c r="X14" s="27">
        <v>20000</v>
      </c>
      <c r="Y14" s="3">
        <v>0</v>
      </c>
      <c r="Z14" s="27">
        <v>0</v>
      </c>
      <c r="AA14" s="27">
        <v>0</v>
      </c>
      <c r="AB14" s="27">
        <v>0</v>
      </c>
      <c r="AC14" s="27">
        <v>0</v>
      </c>
      <c r="AD14" s="26">
        <v>0</v>
      </c>
      <c r="AE14" s="26">
        <v>20000</v>
      </c>
      <c r="AF14" s="26">
        <v>0</v>
      </c>
      <c r="AG14" s="26">
        <f t="shared" si="1"/>
        <v>462833</v>
      </c>
      <c r="AH14" s="26">
        <v>0</v>
      </c>
      <c r="AI14" s="5"/>
    </row>
    <row r="15" spans="1:35" x14ac:dyDescent="0.25">
      <c r="A15" s="3">
        <v>7</v>
      </c>
      <c r="B15" s="1" t="s">
        <v>41</v>
      </c>
      <c r="C15" s="3" t="s">
        <v>40</v>
      </c>
      <c r="D15" s="22">
        <v>14472</v>
      </c>
      <c r="E15" s="20">
        <f>VLOOKUP(D15,[1]GASTROCENTRO!$B$2:$C$50,2,0)</f>
        <v>44709</v>
      </c>
      <c r="F15" s="19">
        <v>44714</v>
      </c>
      <c r="G15" s="21">
        <v>471870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f t="shared" si="0"/>
        <v>471870</v>
      </c>
      <c r="P15" s="23">
        <v>14472</v>
      </c>
      <c r="Q15" s="26">
        <v>471870</v>
      </c>
      <c r="R15" s="27">
        <v>9037</v>
      </c>
      <c r="S15" s="27">
        <v>0</v>
      </c>
      <c r="T15" s="3">
        <v>0</v>
      </c>
      <c r="U15" s="27">
        <v>0</v>
      </c>
      <c r="V15" s="26">
        <v>0</v>
      </c>
      <c r="W15" s="4">
        <v>44755</v>
      </c>
      <c r="X15" s="27">
        <v>20000</v>
      </c>
      <c r="Y15" s="3">
        <v>0</v>
      </c>
      <c r="Z15" s="27">
        <v>0</v>
      </c>
      <c r="AA15" s="27">
        <v>0</v>
      </c>
      <c r="AB15" s="27">
        <v>0</v>
      </c>
      <c r="AC15" s="27">
        <v>0</v>
      </c>
      <c r="AD15" s="26">
        <v>0</v>
      </c>
      <c r="AE15" s="26">
        <v>20000</v>
      </c>
      <c r="AF15" s="26">
        <v>0</v>
      </c>
      <c r="AG15" s="26">
        <f t="shared" si="1"/>
        <v>462833</v>
      </c>
      <c r="AH15" s="26">
        <v>0</v>
      </c>
      <c r="AI15" s="5"/>
    </row>
    <row r="16" spans="1:35" x14ac:dyDescent="0.25">
      <c r="A16" s="3">
        <v>8</v>
      </c>
      <c r="B16" s="1" t="s">
        <v>41</v>
      </c>
      <c r="C16" s="3" t="s">
        <v>40</v>
      </c>
      <c r="D16" s="22">
        <v>14473</v>
      </c>
      <c r="E16" s="20">
        <f>VLOOKUP(D16,[1]GASTROCENTRO!$B$2:$C$50,2,0)</f>
        <v>44709</v>
      </c>
      <c r="F16" s="19">
        <v>44714</v>
      </c>
      <c r="G16" s="21">
        <v>471870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f t="shared" si="0"/>
        <v>471870</v>
      </c>
      <c r="P16" s="23">
        <v>14473</v>
      </c>
      <c r="Q16" s="26">
        <v>471870</v>
      </c>
      <c r="R16" s="27">
        <v>9037</v>
      </c>
      <c r="S16" s="27">
        <v>0</v>
      </c>
      <c r="T16" s="3">
        <v>0</v>
      </c>
      <c r="U16" s="27">
        <v>0</v>
      </c>
      <c r="V16" s="26">
        <v>0</v>
      </c>
      <c r="W16" s="4">
        <v>44755</v>
      </c>
      <c r="X16" s="27">
        <v>20000</v>
      </c>
      <c r="Y16" s="3">
        <v>0</v>
      </c>
      <c r="Z16" s="27">
        <v>0</v>
      </c>
      <c r="AA16" s="27">
        <v>0</v>
      </c>
      <c r="AB16" s="27">
        <v>0</v>
      </c>
      <c r="AC16" s="27">
        <v>0</v>
      </c>
      <c r="AD16" s="26">
        <v>0</v>
      </c>
      <c r="AE16" s="26">
        <v>20000</v>
      </c>
      <c r="AF16" s="26">
        <v>0</v>
      </c>
      <c r="AG16" s="26">
        <f t="shared" si="1"/>
        <v>462833</v>
      </c>
      <c r="AH16" s="26">
        <v>0</v>
      </c>
      <c r="AI16" s="5"/>
    </row>
    <row r="17" spans="1:35" x14ac:dyDescent="0.25">
      <c r="A17" s="3">
        <v>9</v>
      </c>
      <c r="B17" s="1" t="s">
        <v>41</v>
      </c>
      <c r="C17" s="3" t="s">
        <v>40</v>
      </c>
      <c r="D17" s="22">
        <v>14474</v>
      </c>
      <c r="E17" s="20">
        <f>VLOOKUP(D17,[1]GASTROCENTRO!$B$2:$C$50,2,0)</f>
        <v>44709</v>
      </c>
      <c r="F17" s="19">
        <v>44714</v>
      </c>
      <c r="G17" s="21">
        <v>109152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f t="shared" si="0"/>
        <v>109152</v>
      </c>
      <c r="P17" s="23">
        <v>14474</v>
      </c>
      <c r="Q17" s="26">
        <v>109152</v>
      </c>
      <c r="R17" s="27">
        <v>0</v>
      </c>
      <c r="S17" s="27">
        <v>0</v>
      </c>
      <c r="T17" s="3">
        <v>0</v>
      </c>
      <c r="U17" s="27">
        <v>0</v>
      </c>
      <c r="V17" s="26">
        <v>0</v>
      </c>
      <c r="W17" s="22">
        <v>0</v>
      </c>
      <c r="X17" s="27">
        <v>0</v>
      </c>
      <c r="Y17" s="3">
        <v>0</v>
      </c>
      <c r="Z17" s="27">
        <v>0</v>
      </c>
      <c r="AA17" s="27">
        <v>0</v>
      </c>
      <c r="AB17" s="27">
        <v>0</v>
      </c>
      <c r="AC17" s="27">
        <v>0</v>
      </c>
      <c r="AD17" s="26">
        <v>0</v>
      </c>
      <c r="AE17" s="26">
        <v>0</v>
      </c>
      <c r="AF17" s="26">
        <v>0</v>
      </c>
      <c r="AG17" s="26">
        <f t="shared" si="1"/>
        <v>109152</v>
      </c>
      <c r="AH17" s="26">
        <v>0</v>
      </c>
      <c r="AI17" s="5"/>
    </row>
    <row r="18" spans="1:35" x14ac:dyDescent="0.25">
      <c r="A18" s="3">
        <v>10</v>
      </c>
      <c r="B18" s="1" t="s">
        <v>41</v>
      </c>
      <c r="C18" s="3" t="s">
        <v>40</v>
      </c>
      <c r="D18" s="22">
        <v>14475</v>
      </c>
      <c r="E18" s="20">
        <f>VLOOKUP(D18,[1]GASTROCENTRO!$B$2:$C$50,2,0)</f>
        <v>44709</v>
      </c>
      <c r="F18" s="19">
        <v>44714</v>
      </c>
      <c r="G18" s="21">
        <v>109152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f t="shared" si="0"/>
        <v>109152</v>
      </c>
      <c r="P18" s="23">
        <v>14475</v>
      </c>
      <c r="Q18" s="26">
        <v>109152</v>
      </c>
      <c r="R18" s="27">
        <v>0</v>
      </c>
      <c r="S18" s="27">
        <v>0</v>
      </c>
      <c r="T18" s="3">
        <v>0</v>
      </c>
      <c r="U18" s="27">
        <v>0</v>
      </c>
      <c r="V18" s="26">
        <v>0</v>
      </c>
      <c r="W18" s="22">
        <v>0</v>
      </c>
      <c r="X18" s="27">
        <v>0</v>
      </c>
      <c r="Y18" s="3">
        <v>0</v>
      </c>
      <c r="Z18" s="27">
        <v>0</v>
      </c>
      <c r="AA18" s="27">
        <v>0</v>
      </c>
      <c r="AB18" s="27">
        <v>0</v>
      </c>
      <c r="AC18" s="27">
        <v>0</v>
      </c>
      <c r="AD18" s="26">
        <v>0</v>
      </c>
      <c r="AE18" s="26">
        <v>0</v>
      </c>
      <c r="AF18" s="26">
        <v>0</v>
      </c>
      <c r="AG18" s="26">
        <f t="shared" si="1"/>
        <v>109152</v>
      </c>
      <c r="AH18" s="26">
        <v>0</v>
      </c>
      <c r="AI18" s="5"/>
    </row>
    <row r="19" spans="1:35" x14ac:dyDescent="0.25">
      <c r="A19" s="3">
        <v>11</v>
      </c>
      <c r="B19" s="1" t="s">
        <v>41</v>
      </c>
      <c r="C19" s="3" t="s">
        <v>40</v>
      </c>
      <c r="D19" s="22">
        <v>14476</v>
      </c>
      <c r="E19" s="20">
        <f>VLOOKUP(D19,[1]GASTROCENTRO!$B$2:$C$50,2,0)</f>
        <v>44709</v>
      </c>
      <c r="F19" s="19">
        <v>44714</v>
      </c>
      <c r="G19" s="21">
        <v>150000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f t="shared" si="0"/>
        <v>150000</v>
      </c>
      <c r="P19" s="23">
        <v>14476</v>
      </c>
      <c r="Q19" s="26">
        <v>150000</v>
      </c>
      <c r="R19" s="27">
        <v>0</v>
      </c>
      <c r="S19" s="27">
        <v>0</v>
      </c>
      <c r="T19" s="3">
        <v>0</v>
      </c>
      <c r="U19" s="27">
        <v>0</v>
      </c>
      <c r="V19" s="26">
        <v>0</v>
      </c>
      <c r="W19" s="4">
        <v>44755</v>
      </c>
      <c r="X19" s="27">
        <v>20000</v>
      </c>
      <c r="Y19" s="3">
        <v>0</v>
      </c>
      <c r="Z19" s="27">
        <v>0</v>
      </c>
      <c r="AA19" s="27">
        <v>0</v>
      </c>
      <c r="AB19" s="27">
        <v>0</v>
      </c>
      <c r="AC19" s="27">
        <v>0</v>
      </c>
      <c r="AD19" s="26">
        <v>0</v>
      </c>
      <c r="AE19" s="26">
        <v>20000</v>
      </c>
      <c r="AF19" s="26">
        <v>0</v>
      </c>
      <c r="AG19" s="26">
        <f t="shared" si="1"/>
        <v>150000</v>
      </c>
      <c r="AH19" s="26">
        <v>0</v>
      </c>
      <c r="AI19" s="5"/>
    </row>
    <row r="20" spans="1:35" x14ac:dyDescent="0.25">
      <c r="A20" s="3">
        <v>12</v>
      </c>
      <c r="B20" s="1" t="s">
        <v>41</v>
      </c>
      <c r="C20" s="3" t="s">
        <v>40</v>
      </c>
      <c r="D20" s="22">
        <v>14477</v>
      </c>
      <c r="E20" s="20">
        <f>VLOOKUP(D20,[1]GASTROCENTRO!$B$2:$C$50,2,0)</f>
        <v>44709</v>
      </c>
      <c r="F20" s="19">
        <v>44714</v>
      </c>
      <c r="G20" s="21">
        <v>150000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f t="shared" si="0"/>
        <v>150000</v>
      </c>
      <c r="P20" s="23">
        <v>14477</v>
      </c>
      <c r="Q20" s="26">
        <v>150000</v>
      </c>
      <c r="R20" s="27">
        <v>0</v>
      </c>
      <c r="S20" s="27">
        <v>0</v>
      </c>
      <c r="T20" s="3">
        <v>0</v>
      </c>
      <c r="U20" s="27">
        <v>0</v>
      </c>
      <c r="V20" s="26">
        <v>0</v>
      </c>
      <c r="W20" s="4">
        <v>44755</v>
      </c>
      <c r="X20" s="27">
        <v>20000</v>
      </c>
      <c r="Y20" s="3">
        <v>0</v>
      </c>
      <c r="Z20" s="27">
        <v>0</v>
      </c>
      <c r="AA20" s="27">
        <v>0</v>
      </c>
      <c r="AB20" s="27">
        <v>0</v>
      </c>
      <c r="AC20" s="27">
        <v>0</v>
      </c>
      <c r="AD20" s="26">
        <v>0</v>
      </c>
      <c r="AE20" s="26">
        <v>20000</v>
      </c>
      <c r="AF20" s="26">
        <v>0</v>
      </c>
      <c r="AG20" s="26">
        <f t="shared" si="1"/>
        <v>150000</v>
      </c>
      <c r="AH20" s="26">
        <v>0</v>
      </c>
      <c r="AI20" s="5"/>
    </row>
    <row r="21" spans="1:35" x14ac:dyDescent="0.25">
      <c r="A21" s="3">
        <v>13</v>
      </c>
      <c r="B21" s="1" t="s">
        <v>41</v>
      </c>
      <c r="C21" s="3" t="s">
        <v>40</v>
      </c>
      <c r="D21" s="22">
        <v>14478</v>
      </c>
      <c r="E21" s="20">
        <f>VLOOKUP(D21,[1]GASTROCENTRO!$B$2:$C$50,2,0)</f>
        <v>44709</v>
      </c>
      <c r="F21" s="19">
        <v>44714</v>
      </c>
      <c r="G21" s="21">
        <v>150000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f t="shared" si="0"/>
        <v>150000</v>
      </c>
      <c r="P21" s="23">
        <v>14478</v>
      </c>
      <c r="Q21" s="26">
        <v>150000</v>
      </c>
      <c r="R21" s="27">
        <v>0</v>
      </c>
      <c r="S21" s="27">
        <v>0</v>
      </c>
      <c r="T21" s="3">
        <v>0</v>
      </c>
      <c r="U21" s="27">
        <v>0</v>
      </c>
      <c r="V21" s="26">
        <v>0</v>
      </c>
      <c r="W21" s="4">
        <v>44755</v>
      </c>
      <c r="X21" s="27">
        <v>20000</v>
      </c>
      <c r="Y21" s="3">
        <v>0</v>
      </c>
      <c r="Z21" s="27">
        <v>0</v>
      </c>
      <c r="AA21" s="27">
        <v>0</v>
      </c>
      <c r="AB21" s="27">
        <v>0</v>
      </c>
      <c r="AC21" s="27">
        <v>0</v>
      </c>
      <c r="AD21" s="26">
        <v>0</v>
      </c>
      <c r="AE21" s="26">
        <v>20000</v>
      </c>
      <c r="AF21" s="26">
        <v>0</v>
      </c>
      <c r="AG21" s="26">
        <f t="shared" si="1"/>
        <v>150000</v>
      </c>
      <c r="AH21" s="26">
        <v>0</v>
      </c>
      <c r="AI21" s="5"/>
    </row>
    <row r="22" spans="1:35" x14ac:dyDescent="0.25">
      <c r="A22" s="3">
        <v>14</v>
      </c>
      <c r="B22" s="1" t="s">
        <v>41</v>
      </c>
      <c r="C22" s="3" t="s">
        <v>40</v>
      </c>
      <c r="D22" s="22">
        <v>14479</v>
      </c>
      <c r="E22" s="20">
        <f>VLOOKUP(D22,[1]GASTROCENTRO!$B$2:$C$50,2,0)</f>
        <v>44709</v>
      </c>
      <c r="F22" s="19">
        <v>44714</v>
      </c>
      <c r="G22" s="21">
        <v>150000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f t="shared" si="0"/>
        <v>150000</v>
      </c>
      <c r="P22" s="23">
        <v>14479</v>
      </c>
      <c r="Q22" s="26">
        <v>150000</v>
      </c>
      <c r="R22" s="27">
        <v>0</v>
      </c>
      <c r="S22" s="27">
        <v>0</v>
      </c>
      <c r="T22" s="3">
        <v>0</v>
      </c>
      <c r="U22" s="27">
        <v>0</v>
      </c>
      <c r="V22" s="26">
        <v>0</v>
      </c>
      <c r="W22" s="4">
        <v>44755</v>
      </c>
      <c r="X22" s="27">
        <v>20000</v>
      </c>
      <c r="Y22" s="3">
        <v>0</v>
      </c>
      <c r="Z22" s="27">
        <v>0</v>
      </c>
      <c r="AA22" s="27">
        <v>0</v>
      </c>
      <c r="AB22" s="27">
        <v>0</v>
      </c>
      <c r="AC22" s="27">
        <v>0</v>
      </c>
      <c r="AD22" s="26">
        <v>0</v>
      </c>
      <c r="AE22" s="26">
        <v>20000</v>
      </c>
      <c r="AF22" s="26">
        <v>0</v>
      </c>
      <c r="AG22" s="26">
        <f t="shared" si="1"/>
        <v>150000</v>
      </c>
      <c r="AH22" s="26">
        <v>0</v>
      </c>
      <c r="AI22" s="5"/>
    </row>
    <row r="23" spans="1:35" x14ac:dyDescent="0.25">
      <c r="A23" s="3">
        <v>15</v>
      </c>
      <c r="B23" s="1" t="s">
        <v>41</v>
      </c>
      <c r="C23" s="3" t="s">
        <v>40</v>
      </c>
      <c r="D23" s="22">
        <v>14480</v>
      </c>
      <c r="E23" s="20">
        <f>VLOOKUP(D23,[1]GASTROCENTRO!$B$2:$C$50,2,0)</f>
        <v>44712</v>
      </c>
      <c r="F23" s="19">
        <v>44714</v>
      </c>
      <c r="G23" s="21">
        <v>131012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f t="shared" si="0"/>
        <v>131012</v>
      </c>
      <c r="P23" s="23">
        <v>14480</v>
      </c>
      <c r="Q23" s="26">
        <v>131012</v>
      </c>
      <c r="R23" s="27">
        <v>0</v>
      </c>
      <c r="S23" s="27">
        <v>0</v>
      </c>
      <c r="T23" s="3">
        <v>0</v>
      </c>
      <c r="U23" s="27">
        <v>0</v>
      </c>
      <c r="V23" s="26">
        <v>0</v>
      </c>
      <c r="W23" s="22">
        <v>0</v>
      </c>
      <c r="X23" s="27">
        <v>0</v>
      </c>
      <c r="Y23" s="3">
        <v>0</v>
      </c>
      <c r="Z23" s="27">
        <v>0</v>
      </c>
      <c r="AA23" s="27">
        <v>0</v>
      </c>
      <c r="AB23" s="27">
        <v>0</v>
      </c>
      <c r="AC23" s="27">
        <v>0</v>
      </c>
      <c r="AD23" s="26">
        <v>0</v>
      </c>
      <c r="AE23" s="26">
        <v>0</v>
      </c>
      <c r="AF23" s="26">
        <v>0</v>
      </c>
      <c r="AG23" s="26">
        <f t="shared" si="1"/>
        <v>131012</v>
      </c>
      <c r="AH23" s="26">
        <v>0</v>
      </c>
      <c r="AI23" s="5"/>
    </row>
    <row r="24" spans="1:35" x14ac:dyDescent="0.25">
      <c r="A24" s="3">
        <v>16</v>
      </c>
      <c r="B24" s="1" t="s">
        <v>41</v>
      </c>
      <c r="C24" s="3" t="s">
        <v>40</v>
      </c>
      <c r="D24" s="22">
        <v>14481</v>
      </c>
      <c r="E24" s="20">
        <f>VLOOKUP(D24,[1]GASTROCENTRO!$B$2:$C$50,2,0)</f>
        <v>44712</v>
      </c>
      <c r="F24" s="19">
        <v>44714</v>
      </c>
      <c r="G24" s="21">
        <v>150000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f t="shared" si="0"/>
        <v>150000</v>
      </c>
      <c r="P24" s="23">
        <v>14481</v>
      </c>
      <c r="Q24" s="26">
        <v>150000</v>
      </c>
      <c r="R24" s="27">
        <v>0</v>
      </c>
      <c r="S24" s="27">
        <v>0</v>
      </c>
      <c r="T24" s="3">
        <v>0</v>
      </c>
      <c r="U24" s="27">
        <v>0</v>
      </c>
      <c r="V24" s="26">
        <v>0</v>
      </c>
      <c r="W24" s="4">
        <v>44755</v>
      </c>
      <c r="X24" s="27">
        <v>20000</v>
      </c>
      <c r="Y24" s="3">
        <v>0</v>
      </c>
      <c r="Z24" s="27">
        <v>0</v>
      </c>
      <c r="AA24" s="27">
        <v>0</v>
      </c>
      <c r="AB24" s="27">
        <v>0</v>
      </c>
      <c r="AC24" s="27">
        <v>0</v>
      </c>
      <c r="AD24" s="26">
        <v>0</v>
      </c>
      <c r="AE24" s="26">
        <v>20000</v>
      </c>
      <c r="AF24" s="26">
        <v>0</v>
      </c>
      <c r="AG24" s="26">
        <f t="shared" si="1"/>
        <v>150000</v>
      </c>
      <c r="AH24" s="26">
        <v>0</v>
      </c>
      <c r="AI24" s="5"/>
    </row>
    <row r="25" spans="1:35" x14ac:dyDescent="0.25">
      <c r="A25" s="3">
        <v>17</v>
      </c>
      <c r="B25" s="1" t="s">
        <v>41</v>
      </c>
      <c r="C25" s="3" t="s">
        <v>40</v>
      </c>
      <c r="D25" s="22">
        <v>14482</v>
      </c>
      <c r="E25" s="20">
        <f>VLOOKUP(D25,[1]GASTROCENTRO!$B$2:$C$50,2,0)</f>
        <v>44712</v>
      </c>
      <c r="F25" s="19">
        <v>44714</v>
      </c>
      <c r="G25" s="21">
        <v>109152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f t="shared" si="0"/>
        <v>109152</v>
      </c>
      <c r="P25" s="23">
        <v>14482</v>
      </c>
      <c r="Q25" s="26">
        <v>109152</v>
      </c>
      <c r="R25" s="27">
        <v>0</v>
      </c>
      <c r="S25" s="27">
        <v>0</v>
      </c>
      <c r="T25" s="3">
        <v>0</v>
      </c>
      <c r="U25" s="27">
        <v>0</v>
      </c>
      <c r="V25" s="26">
        <v>0</v>
      </c>
      <c r="W25" s="22">
        <v>0</v>
      </c>
      <c r="X25" s="27">
        <v>0</v>
      </c>
      <c r="Y25" s="3">
        <v>0</v>
      </c>
      <c r="Z25" s="27">
        <v>0</v>
      </c>
      <c r="AA25" s="27">
        <v>0</v>
      </c>
      <c r="AB25" s="27">
        <v>0</v>
      </c>
      <c r="AC25" s="27">
        <v>0</v>
      </c>
      <c r="AD25" s="26">
        <v>0</v>
      </c>
      <c r="AE25" s="26">
        <v>0</v>
      </c>
      <c r="AF25" s="26">
        <v>0</v>
      </c>
      <c r="AG25" s="26">
        <f t="shared" si="1"/>
        <v>109152</v>
      </c>
      <c r="AH25" s="26">
        <v>0</v>
      </c>
      <c r="AI25" s="5"/>
    </row>
    <row r="26" spans="1:35" x14ac:dyDescent="0.25">
      <c r="A26" s="3">
        <v>18</v>
      </c>
      <c r="B26" s="1" t="s">
        <v>41</v>
      </c>
      <c r="C26" s="3" t="s">
        <v>40</v>
      </c>
      <c r="D26" s="22">
        <v>14483</v>
      </c>
      <c r="E26" s="20">
        <f>VLOOKUP(D26,[1]GASTROCENTRO!$B$2:$C$50,2,0)</f>
        <v>44712</v>
      </c>
      <c r="F26" s="19">
        <v>44714</v>
      </c>
      <c r="G26" s="21">
        <v>517698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f t="shared" si="0"/>
        <v>517698</v>
      </c>
      <c r="P26" s="23">
        <v>14483</v>
      </c>
      <c r="Q26" s="26">
        <v>517698</v>
      </c>
      <c r="R26" s="27">
        <v>2600</v>
      </c>
      <c r="S26" s="27">
        <v>0</v>
      </c>
      <c r="T26" s="3">
        <v>0</v>
      </c>
      <c r="U26" s="27">
        <v>0</v>
      </c>
      <c r="V26" s="26">
        <v>0</v>
      </c>
      <c r="W26" s="4">
        <v>44755</v>
      </c>
      <c r="X26" s="27">
        <v>387698</v>
      </c>
      <c r="Y26" s="3">
        <v>0</v>
      </c>
      <c r="Z26" s="27">
        <v>0</v>
      </c>
      <c r="AA26" s="27">
        <v>0</v>
      </c>
      <c r="AB26" s="27">
        <v>0</v>
      </c>
      <c r="AC26" s="27">
        <v>0</v>
      </c>
      <c r="AD26" s="26">
        <v>0</v>
      </c>
      <c r="AE26" s="26">
        <v>387698</v>
      </c>
      <c r="AF26" s="26">
        <v>0</v>
      </c>
      <c r="AG26" s="26">
        <f t="shared" si="1"/>
        <v>515098</v>
      </c>
      <c r="AH26" s="26">
        <v>0</v>
      </c>
      <c r="AI26" s="5"/>
    </row>
    <row r="27" spans="1:35" x14ac:dyDescent="0.25">
      <c r="A27" s="3">
        <v>19</v>
      </c>
      <c r="B27" s="1" t="s">
        <v>41</v>
      </c>
      <c r="C27" s="3" t="s">
        <v>40</v>
      </c>
      <c r="D27" s="22">
        <v>14484</v>
      </c>
      <c r="E27" s="20">
        <f>VLOOKUP(D27,[1]GASTROCENTRO!$B$2:$C$50,2,0)</f>
        <v>44712</v>
      </c>
      <c r="F27" s="19">
        <v>44714</v>
      </c>
      <c r="G27" s="21">
        <v>322012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f t="shared" si="0"/>
        <v>322012</v>
      </c>
      <c r="P27" s="23">
        <v>14484</v>
      </c>
      <c r="Q27" s="26">
        <v>322012</v>
      </c>
      <c r="R27" s="27">
        <v>5240</v>
      </c>
      <c r="S27" s="27">
        <v>0</v>
      </c>
      <c r="T27" s="3">
        <v>0</v>
      </c>
      <c r="U27" s="27">
        <v>0</v>
      </c>
      <c r="V27" s="26">
        <v>0</v>
      </c>
      <c r="W27" s="4">
        <v>44755</v>
      </c>
      <c r="X27" s="27">
        <v>60000</v>
      </c>
      <c r="Y27" s="3">
        <v>0</v>
      </c>
      <c r="Z27" s="27">
        <v>0</v>
      </c>
      <c r="AA27" s="27">
        <v>0</v>
      </c>
      <c r="AB27" s="27">
        <v>0</v>
      </c>
      <c r="AC27" s="27">
        <v>0</v>
      </c>
      <c r="AD27" s="26">
        <v>0</v>
      </c>
      <c r="AE27" s="26">
        <v>60000</v>
      </c>
      <c r="AF27" s="26">
        <v>0</v>
      </c>
      <c r="AG27" s="26">
        <f t="shared" si="1"/>
        <v>316772</v>
      </c>
      <c r="AH27" s="26">
        <v>0</v>
      </c>
      <c r="AI27" s="5"/>
    </row>
    <row r="28" spans="1:35" x14ac:dyDescent="0.25">
      <c r="A28" s="3">
        <v>20</v>
      </c>
      <c r="B28" s="1" t="s">
        <v>41</v>
      </c>
      <c r="C28" s="3" t="s">
        <v>40</v>
      </c>
      <c r="D28" s="22">
        <v>14621</v>
      </c>
      <c r="E28" s="20">
        <f>VLOOKUP(D28,[1]GASTROCENTRO!$B$2:$C$50,2,0)</f>
        <v>44735</v>
      </c>
      <c r="F28" s="19">
        <v>44736</v>
      </c>
      <c r="G28" s="21">
        <v>132012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f t="shared" si="0"/>
        <v>132012</v>
      </c>
      <c r="P28" s="23">
        <v>14621</v>
      </c>
      <c r="Q28" s="26">
        <v>132012</v>
      </c>
      <c r="R28" s="27">
        <v>0</v>
      </c>
      <c r="S28" s="27">
        <v>0</v>
      </c>
      <c r="T28" s="3">
        <v>0</v>
      </c>
      <c r="U28" s="27">
        <v>0</v>
      </c>
      <c r="V28" s="26">
        <v>0</v>
      </c>
      <c r="W28" s="30">
        <v>0</v>
      </c>
      <c r="X28" s="27">
        <v>0</v>
      </c>
      <c r="Y28" s="3">
        <v>0</v>
      </c>
      <c r="Z28" s="27">
        <v>0</v>
      </c>
      <c r="AA28" s="27">
        <v>0</v>
      </c>
      <c r="AB28" s="27">
        <v>0</v>
      </c>
      <c r="AC28" s="27">
        <v>0</v>
      </c>
      <c r="AD28" s="26">
        <v>0</v>
      </c>
      <c r="AE28" s="26">
        <v>0</v>
      </c>
      <c r="AF28" s="26">
        <v>0</v>
      </c>
      <c r="AG28" s="26">
        <f t="shared" si="1"/>
        <v>132012</v>
      </c>
      <c r="AH28" s="26">
        <v>0</v>
      </c>
      <c r="AI28" s="5"/>
    </row>
    <row r="29" spans="1:35" x14ac:dyDescent="0.25">
      <c r="A29" s="3">
        <v>21</v>
      </c>
      <c r="B29" s="1" t="s">
        <v>41</v>
      </c>
      <c r="C29" s="3" t="s">
        <v>40</v>
      </c>
      <c r="D29" s="22">
        <v>14622</v>
      </c>
      <c r="E29" s="20">
        <f>VLOOKUP(D29,[1]GASTROCENTRO!$B$2:$C$50,2,0)</f>
        <v>44735</v>
      </c>
      <c r="F29" s="19">
        <v>44736</v>
      </c>
      <c r="G29" s="21">
        <v>132012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f t="shared" si="0"/>
        <v>132012</v>
      </c>
      <c r="P29" s="23">
        <v>14622</v>
      </c>
      <c r="Q29" s="26">
        <v>132012</v>
      </c>
      <c r="R29" s="27">
        <v>0</v>
      </c>
      <c r="S29" s="27">
        <v>0</v>
      </c>
      <c r="T29" s="3">
        <v>0</v>
      </c>
      <c r="U29" s="27">
        <v>0</v>
      </c>
      <c r="V29" s="26">
        <v>0</v>
      </c>
      <c r="W29" s="30">
        <v>0</v>
      </c>
      <c r="X29" s="27">
        <v>0</v>
      </c>
      <c r="Y29" s="3">
        <v>0</v>
      </c>
      <c r="Z29" s="27">
        <v>0</v>
      </c>
      <c r="AA29" s="27">
        <v>0</v>
      </c>
      <c r="AB29" s="27">
        <v>0</v>
      </c>
      <c r="AC29" s="27">
        <v>0</v>
      </c>
      <c r="AD29" s="26">
        <v>0</v>
      </c>
      <c r="AE29" s="26">
        <v>0</v>
      </c>
      <c r="AF29" s="26">
        <v>0</v>
      </c>
      <c r="AG29" s="26">
        <f t="shared" si="1"/>
        <v>132012</v>
      </c>
      <c r="AH29" s="26">
        <v>0</v>
      </c>
      <c r="AI29" s="5"/>
    </row>
    <row r="30" spans="1:35" x14ac:dyDescent="0.25">
      <c r="A30" s="3">
        <v>22</v>
      </c>
      <c r="B30" s="1" t="s">
        <v>41</v>
      </c>
      <c r="C30" s="3" t="s">
        <v>40</v>
      </c>
      <c r="D30" s="22">
        <v>14623</v>
      </c>
      <c r="E30" s="20">
        <f>VLOOKUP(D30,[1]GASTROCENTRO!$B$2:$C$50,2,0)</f>
        <v>44735</v>
      </c>
      <c r="F30" s="19">
        <v>44736</v>
      </c>
      <c r="G30" s="21">
        <v>471870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f t="shared" si="0"/>
        <v>471870</v>
      </c>
      <c r="P30" s="23">
        <v>14623</v>
      </c>
      <c r="Q30" s="26">
        <v>471870</v>
      </c>
      <c r="R30" s="27">
        <v>9437</v>
      </c>
      <c r="S30" s="27">
        <v>0</v>
      </c>
      <c r="T30" s="3">
        <v>0</v>
      </c>
      <c r="U30" s="27">
        <v>0</v>
      </c>
      <c r="V30" s="26">
        <v>0</v>
      </c>
      <c r="W30" s="30">
        <v>0</v>
      </c>
      <c r="X30" s="27">
        <v>0</v>
      </c>
      <c r="Y30" s="3">
        <v>0</v>
      </c>
      <c r="Z30" s="27">
        <v>0</v>
      </c>
      <c r="AA30" s="27">
        <v>0</v>
      </c>
      <c r="AB30" s="27">
        <v>0</v>
      </c>
      <c r="AC30" s="27">
        <v>0</v>
      </c>
      <c r="AD30" s="26">
        <v>0</v>
      </c>
      <c r="AE30" s="26">
        <v>0</v>
      </c>
      <c r="AF30" s="26">
        <v>0</v>
      </c>
      <c r="AG30" s="26">
        <f t="shared" si="1"/>
        <v>462433</v>
      </c>
      <c r="AH30" s="26">
        <v>0</v>
      </c>
      <c r="AI30" s="5"/>
    </row>
    <row r="31" spans="1:35" x14ac:dyDescent="0.25">
      <c r="A31" s="3">
        <v>23</v>
      </c>
      <c r="B31" s="1" t="s">
        <v>41</v>
      </c>
      <c r="C31" s="3" t="s">
        <v>40</v>
      </c>
      <c r="D31" s="22">
        <v>14624</v>
      </c>
      <c r="E31" s="20">
        <f>VLOOKUP(D31,[1]GASTROCENTRO!$B$2:$C$50,2,0)</f>
        <v>44735</v>
      </c>
      <c r="F31" s="19">
        <v>44736</v>
      </c>
      <c r="G31" s="21">
        <v>172012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f t="shared" si="0"/>
        <v>172012</v>
      </c>
      <c r="P31" s="23">
        <v>14624</v>
      </c>
      <c r="Q31" s="26">
        <v>172012</v>
      </c>
      <c r="R31" s="27">
        <v>3440</v>
      </c>
      <c r="S31" s="27">
        <v>0</v>
      </c>
      <c r="T31" s="3">
        <v>0</v>
      </c>
      <c r="U31" s="27">
        <v>0</v>
      </c>
      <c r="V31" s="26">
        <v>0</v>
      </c>
      <c r="W31" s="30">
        <v>0</v>
      </c>
      <c r="X31" s="27">
        <v>0</v>
      </c>
      <c r="Y31" s="3">
        <v>0</v>
      </c>
      <c r="Z31" s="27">
        <v>0</v>
      </c>
      <c r="AA31" s="27">
        <v>0</v>
      </c>
      <c r="AB31" s="27">
        <v>0</v>
      </c>
      <c r="AC31" s="27">
        <v>0</v>
      </c>
      <c r="AD31" s="26">
        <v>0</v>
      </c>
      <c r="AE31" s="26">
        <v>0</v>
      </c>
      <c r="AF31" s="26">
        <v>0</v>
      </c>
      <c r="AG31" s="26">
        <f t="shared" si="1"/>
        <v>168572</v>
      </c>
      <c r="AH31" s="26">
        <v>0</v>
      </c>
      <c r="AI31" s="5"/>
    </row>
    <row r="32" spans="1:35" x14ac:dyDescent="0.25">
      <c r="A32" s="3">
        <v>24</v>
      </c>
      <c r="B32" s="1" t="s">
        <v>41</v>
      </c>
      <c r="C32" s="3" t="s">
        <v>40</v>
      </c>
      <c r="D32" s="22">
        <v>14625</v>
      </c>
      <c r="E32" s="20">
        <f>VLOOKUP(D32,[1]GASTROCENTRO!$B$2:$C$50,2,0)</f>
        <v>44735</v>
      </c>
      <c r="F32" s="19">
        <v>44736</v>
      </c>
      <c r="G32" s="21">
        <v>150000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f t="shared" si="0"/>
        <v>150000</v>
      </c>
      <c r="P32" s="23">
        <v>14625</v>
      </c>
      <c r="Q32" s="26">
        <v>150000</v>
      </c>
      <c r="R32" s="27">
        <v>0</v>
      </c>
      <c r="S32" s="27">
        <v>0</v>
      </c>
      <c r="T32" s="3">
        <v>0</v>
      </c>
      <c r="U32" s="27">
        <v>0</v>
      </c>
      <c r="V32" s="26">
        <v>0</v>
      </c>
      <c r="W32" s="30">
        <v>0</v>
      </c>
      <c r="X32" s="27">
        <v>0</v>
      </c>
      <c r="Y32" s="3">
        <v>0</v>
      </c>
      <c r="Z32" s="27">
        <v>0</v>
      </c>
      <c r="AA32" s="27">
        <v>0</v>
      </c>
      <c r="AB32" s="27">
        <v>0</v>
      </c>
      <c r="AC32" s="27">
        <v>0</v>
      </c>
      <c r="AD32" s="26">
        <v>0</v>
      </c>
      <c r="AE32" s="26">
        <v>0</v>
      </c>
      <c r="AF32" s="26">
        <v>0</v>
      </c>
      <c r="AG32" s="26">
        <f t="shared" si="1"/>
        <v>150000</v>
      </c>
      <c r="AH32" s="26">
        <v>0</v>
      </c>
      <c r="AI32" s="5"/>
    </row>
    <row r="33" spans="1:35" x14ac:dyDescent="0.25">
      <c r="A33" s="3">
        <v>25</v>
      </c>
      <c r="B33" s="1" t="s">
        <v>41</v>
      </c>
      <c r="C33" s="3" t="s">
        <v>40</v>
      </c>
      <c r="D33" s="22">
        <v>14626</v>
      </c>
      <c r="E33" s="20">
        <f>VLOOKUP(D33,[1]GASTROCENTRO!$B$2:$C$50,2,0)</f>
        <v>44735</v>
      </c>
      <c r="F33" s="19">
        <v>44736</v>
      </c>
      <c r="G33" s="21">
        <v>321870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f t="shared" si="0"/>
        <v>321870</v>
      </c>
      <c r="P33" s="23">
        <v>14626</v>
      </c>
      <c r="Q33" s="26">
        <v>321870</v>
      </c>
      <c r="R33" s="27">
        <v>6437</v>
      </c>
      <c r="S33" s="27">
        <v>0</v>
      </c>
      <c r="T33" s="3">
        <v>0</v>
      </c>
      <c r="U33" s="27">
        <v>0</v>
      </c>
      <c r="V33" s="26">
        <v>0</v>
      </c>
      <c r="W33" s="30">
        <v>0</v>
      </c>
      <c r="X33" s="27">
        <v>0</v>
      </c>
      <c r="Y33" s="3">
        <v>0</v>
      </c>
      <c r="Z33" s="27">
        <v>0</v>
      </c>
      <c r="AA33" s="27">
        <v>0</v>
      </c>
      <c r="AB33" s="27">
        <v>0</v>
      </c>
      <c r="AC33" s="27">
        <v>0</v>
      </c>
      <c r="AD33" s="26">
        <v>0</v>
      </c>
      <c r="AE33" s="26">
        <v>0</v>
      </c>
      <c r="AF33" s="26">
        <v>0</v>
      </c>
      <c r="AG33" s="26">
        <f t="shared" si="1"/>
        <v>315433</v>
      </c>
      <c r="AH33" s="26">
        <v>0</v>
      </c>
      <c r="AI33" s="5"/>
    </row>
    <row r="34" spans="1:35" x14ac:dyDescent="0.25">
      <c r="A34" s="3">
        <v>26</v>
      </c>
      <c r="B34" s="1" t="s">
        <v>41</v>
      </c>
      <c r="C34" s="3" t="s">
        <v>40</v>
      </c>
      <c r="D34" s="22">
        <v>14627</v>
      </c>
      <c r="E34" s="20">
        <f>VLOOKUP(D34,[1]GASTROCENTRO!$B$2:$C$50,2,0)</f>
        <v>44735</v>
      </c>
      <c r="F34" s="19">
        <v>44736</v>
      </c>
      <c r="G34" s="21">
        <v>150000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f t="shared" si="0"/>
        <v>150000</v>
      </c>
      <c r="P34" s="23">
        <v>14627</v>
      </c>
      <c r="Q34" s="26">
        <v>150000</v>
      </c>
      <c r="R34" s="27">
        <v>0</v>
      </c>
      <c r="S34" s="27">
        <v>0</v>
      </c>
      <c r="T34" s="3">
        <v>0</v>
      </c>
      <c r="U34" s="27">
        <v>0</v>
      </c>
      <c r="V34" s="26">
        <v>0</v>
      </c>
      <c r="W34" s="30">
        <v>0</v>
      </c>
      <c r="X34" s="27">
        <v>0</v>
      </c>
      <c r="Y34" s="3">
        <v>0</v>
      </c>
      <c r="Z34" s="27">
        <v>0</v>
      </c>
      <c r="AA34" s="27">
        <v>0</v>
      </c>
      <c r="AB34" s="27">
        <v>0</v>
      </c>
      <c r="AC34" s="27">
        <v>0</v>
      </c>
      <c r="AD34" s="26">
        <v>0</v>
      </c>
      <c r="AE34" s="26">
        <v>0</v>
      </c>
      <c r="AF34" s="26">
        <v>0</v>
      </c>
      <c r="AG34" s="26">
        <f t="shared" si="1"/>
        <v>150000</v>
      </c>
      <c r="AH34" s="26">
        <v>0</v>
      </c>
      <c r="AI34" s="5"/>
    </row>
    <row r="35" spans="1:35" x14ac:dyDescent="0.25">
      <c r="A35" s="3">
        <v>27</v>
      </c>
      <c r="B35" s="1" t="s">
        <v>41</v>
      </c>
      <c r="C35" s="3" t="s">
        <v>40</v>
      </c>
      <c r="D35" s="22">
        <v>14628</v>
      </c>
      <c r="E35" s="20">
        <f>VLOOKUP(D35,[1]GASTROCENTRO!$B$2:$C$50,2,0)</f>
        <v>44735</v>
      </c>
      <c r="F35" s="19">
        <v>44736</v>
      </c>
      <c r="G35" s="21">
        <v>150000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f t="shared" si="0"/>
        <v>150000</v>
      </c>
      <c r="P35" s="23">
        <v>14628</v>
      </c>
      <c r="Q35" s="26">
        <v>150000</v>
      </c>
      <c r="R35" s="27">
        <v>0</v>
      </c>
      <c r="S35" s="27">
        <v>0</v>
      </c>
      <c r="T35" s="3">
        <v>0</v>
      </c>
      <c r="U35" s="27">
        <v>0</v>
      </c>
      <c r="V35" s="26">
        <v>0</v>
      </c>
      <c r="W35" s="30">
        <v>0</v>
      </c>
      <c r="X35" s="27">
        <v>0</v>
      </c>
      <c r="Y35" s="3">
        <v>0</v>
      </c>
      <c r="Z35" s="27">
        <v>0</v>
      </c>
      <c r="AA35" s="27">
        <v>0</v>
      </c>
      <c r="AB35" s="27">
        <v>0</v>
      </c>
      <c r="AC35" s="27">
        <v>0</v>
      </c>
      <c r="AD35" s="26">
        <v>0</v>
      </c>
      <c r="AE35" s="26">
        <v>0</v>
      </c>
      <c r="AF35" s="26">
        <v>0</v>
      </c>
      <c r="AG35" s="26">
        <f t="shared" si="1"/>
        <v>150000</v>
      </c>
      <c r="AH35" s="26">
        <v>0</v>
      </c>
      <c r="AI35" s="5"/>
    </row>
    <row r="36" spans="1:35" x14ac:dyDescent="0.25">
      <c r="A36" s="3">
        <v>28</v>
      </c>
      <c r="B36" s="1" t="s">
        <v>41</v>
      </c>
      <c r="C36" s="3" t="s">
        <v>40</v>
      </c>
      <c r="D36" s="22">
        <v>14629</v>
      </c>
      <c r="E36" s="20">
        <f>VLOOKUP(D36,[1]GASTROCENTRO!$B$2:$C$50,2,0)</f>
        <v>44735</v>
      </c>
      <c r="F36" s="19">
        <v>44736</v>
      </c>
      <c r="G36" s="21">
        <v>150000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f t="shared" si="0"/>
        <v>150000</v>
      </c>
      <c r="P36" s="23">
        <v>14629</v>
      </c>
      <c r="Q36" s="26">
        <v>150000</v>
      </c>
      <c r="R36" s="27">
        <v>0</v>
      </c>
      <c r="S36" s="27">
        <v>0</v>
      </c>
      <c r="T36" s="3">
        <v>0</v>
      </c>
      <c r="U36" s="27">
        <v>0</v>
      </c>
      <c r="V36" s="26">
        <v>0</v>
      </c>
      <c r="W36" s="30">
        <v>0</v>
      </c>
      <c r="X36" s="27">
        <v>0</v>
      </c>
      <c r="Y36" s="3">
        <v>0</v>
      </c>
      <c r="Z36" s="27">
        <v>0</v>
      </c>
      <c r="AA36" s="27">
        <v>0</v>
      </c>
      <c r="AB36" s="27">
        <v>0</v>
      </c>
      <c r="AC36" s="27">
        <v>0</v>
      </c>
      <c r="AD36" s="26">
        <v>0</v>
      </c>
      <c r="AE36" s="26">
        <v>0</v>
      </c>
      <c r="AF36" s="26">
        <v>0</v>
      </c>
      <c r="AG36" s="26">
        <f t="shared" si="1"/>
        <v>150000</v>
      </c>
      <c r="AH36" s="26">
        <v>0</v>
      </c>
      <c r="AI36" s="5"/>
    </row>
    <row r="37" spans="1:35" x14ac:dyDescent="0.25">
      <c r="A37" s="3">
        <v>29</v>
      </c>
      <c r="B37" s="1" t="s">
        <v>41</v>
      </c>
      <c r="C37" s="3" t="s">
        <v>40</v>
      </c>
      <c r="D37" s="22">
        <v>14630</v>
      </c>
      <c r="E37" s="20">
        <f>VLOOKUP(D37,[1]GASTROCENTRO!$B$2:$C$50,2,0)</f>
        <v>44735</v>
      </c>
      <c r="F37" s="19">
        <v>44736</v>
      </c>
      <c r="G37" s="21">
        <v>132012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f t="shared" si="0"/>
        <v>132012</v>
      </c>
      <c r="P37" s="23">
        <v>14630</v>
      </c>
      <c r="Q37" s="26">
        <v>132012</v>
      </c>
      <c r="R37" s="27">
        <v>0</v>
      </c>
      <c r="S37" s="27">
        <v>0</v>
      </c>
      <c r="T37" s="3">
        <v>0</v>
      </c>
      <c r="U37" s="27">
        <v>0</v>
      </c>
      <c r="V37" s="26">
        <v>0</v>
      </c>
      <c r="W37" s="30">
        <v>0</v>
      </c>
      <c r="X37" s="27">
        <v>0</v>
      </c>
      <c r="Y37" s="3">
        <v>0</v>
      </c>
      <c r="Z37" s="27">
        <v>0</v>
      </c>
      <c r="AA37" s="27">
        <v>0</v>
      </c>
      <c r="AB37" s="27">
        <v>0</v>
      </c>
      <c r="AC37" s="27">
        <v>0</v>
      </c>
      <c r="AD37" s="26">
        <v>0</v>
      </c>
      <c r="AE37" s="26">
        <v>0</v>
      </c>
      <c r="AF37" s="26">
        <v>0</v>
      </c>
      <c r="AG37" s="26">
        <f t="shared" si="1"/>
        <v>132012</v>
      </c>
      <c r="AH37" s="26">
        <v>0</v>
      </c>
      <c r="AI37" s="5"/>
    </row>
    <row r="38" spans="1:35" x14ac:dyDescent="0.25">
      <c r="A38" s="3">
        <v>30</v>
      </c>
      <c r="B38" s="1" t="s">
        <v>41</v>
      </c>
      <c r="C38" s="3" t="s">
        <v>40</v>
      </c>
      <c r="D38" s="22">
        <v>14631</v>
      </c>
      <c r="E38" s="20">
        <f>VLOOKUP(D38,[1]GASTROCENTRO!$B$2:$C$50,2,0)</f>
        <v>44735</v>
      </c>
      <c r="F38" s="19">
        <v>44736</v>
      </c>
      <c r="G38" s="21">
        <v>436554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f t="shared" si="0"/>
        <v>436554</v>
      </c>
      <c r="P38" s="23">
        <v>14631</v>
      </c>
      <c r="Q38" s="26">
        <v>436554</v>
      </c>
      <c r="R38" s="27">
        <v>8731</v>
      </c>
      <c r="S38" s="27">
        <v>0</v>
      </c>
      <c r="T38" s="3">
        <v>0</v>
      </c>
      <c r="U38" s="27">
        <v>0</v>
      </c>
      <c r="V38" s="26">
        <v>0</v>
      </c>
      <c r="W38" s="30">
        <v>0</v>
      </c>
      <c r="X38" s="27">
        <v>0</v>
      </c>
      <c r="Y38" s="3">
        <v>0</v>
      </c>
      <c r="Z38" s="27">
        <v>0</v>
      </c>
      <c r="AA38" s="27">
        <v>0</v>
      </c>
      <c r="AB38" s="27">
        <v>0</v>
      </c>
      <c r="AC38" s="27">
        <v>0</v>
      </c>
      <c r="AD38" s="26">
        <v>0</v>
      </c>
      <c r="AE38" s="26">
        <v>0</v>
      </c>
      <c r="AF38" s="26">
        <v>0</v>
      </c>
      <c r="AG38" s="26">
        <f t="shared" si="1"/>
        <v>427823</v>
      </c>
      <c r="AH38" s="26">
        <v>0</v>
      </c>
      <c r="AI38" s="5"/>
    </row>
    <row r="39" spans="1:35" x14ac:dyDescent="0.25">
      <c r="A39" s="3">
        <v>31</v>
      </c>
      <c r="B39" s="1" t="s">
        <v>41</v>
      </c>
      <c r="C39" s="3" t="s">
        <v>40</v>
      </c>
      <c r="D39" s="22">
        <v>14632</v>
      </c>
      <c r="E39" s="20">
        <f>VLOOKUP(D39,[1]GASTROCENTRO!$B$2:$C$50,2,0)</f>
        <v>44735</v>
      </c>
      <c r="F39" s="19">
        <v>44736</v>
      </c>
      <c r="G39" s="21">
        <v>322012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f t="shared" si="0"/>
        <v>322012</v>
      </c>
      <c r="P39" s="23">
        <v>14632</v>
      </c>
      <c r="Q39" s="26">
        <v>322012</v>
      </c>
      <c r="R39" s="27">
        <v>6440</v>
      </c>
      <c r="S39" s="27">
        <v>0</v>
      </c>
      <c r="T39" s="3">
        <v>0</v>
      </c>
      <c r="U39" s="27">
        <v>0</v>
      </c>
      <c r="V39" s="26">
        <v>0</v>
      </c>
      <c r="W39" s="30">
        <v>0</v>
      </c>
      <c r="X39" s="27">
        <v>0</v>
      </c>
      <c r="Y39" s="3">
        <v>0</v>
      </c>
      <c r="Z39" s="27">
        <v>0</v>
      </c>
      <c r="AA39" s="27">
        <v>0</v>
      </c>
      <c r="AB39" s="27">
        <v>0</v>
      </c>
      <c r="AC39" s="27">
        <v>0</v>
      </c>
      <c r="AD39" s="26">
        <v>0</v>
      </c>
      <c r="AE39" s="26">
        <v>0</v>
      </c>
      <c r="AF39" s="26">
        <v>0</v>
      </c>
      <c r="AG39" s="26">
        <f t="shared" si="1"/>
        <v>315572</v>
      </c>
      <c r="AH39" s="26">
        <v>0</v>
      </c>
      <c r="AI39" s="5"/>
    </row>
    <row r="40" spans="1:35" x14ac:dyDescent="0.25">
      <c r="A40" s="3">
        <v>32</v>
      </c>
      <c r="B40" s="1" t="s">
        <v>41</v>
      </c>
      <c r="C40" s="3" t="s">
        <v>40</v>
      </c>
      <c r="D40" s="22">
        <v>14633</v>
      </c>
      <c r="E40" s="20">
        <f>VLOOKUP(D40,[1]GASTROCENTRO!$B$2:$C$50,2,0)</f>
        <v>44735</v>
      </c>
      <c r="F40" s="19">
        <v>44736</v>
      </c>
      <c r="G40" s="21">
        <v>322012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f t="shared" si="0"/>
        <v>322012</v>
      </c>
      <c r="P40" s="23">
        <v>14633</v>
      </c>
      <c r="Q40" s="26">
        <v>322012</v>
      </c>
      <c r="R40" s="27">
        <v>6440</v>
      </c>
      <c r="S40" s="27">
        <v>0</v>
      </c>
      <c r="T40" s="3">
        <v>0</v>
      </c>
      <c r="U40" s="27">
        <v>0</v>
      </c>
      <c r="V40" s="26">
        <v>0</v>
      </c>
      <c r="W40" s="30">
        <v>0</v>
      </c>
      <c r="X40" s="27">
        <v>0</v>
      </c>
      <c r="Y40" s="3">
        <v>0</v>
      </c>
      <c r="Z40" s="27">
        <v>0</v>
      </c>
      <c r="AA40" s="27">
        <v>0</v>
      </c>
      <c r="AB40" s="27">
        <v>0</v>
      </c>
      <c r="AC40" s="27">
        <v>0</v>
      </c>
      <c r="AD40" s="26">
        <v>0</v>
      </c>
      <c r="AE40" s="26">
        <v>0</v>
      </c>
      <c r="AF40" s="26">
        <v>0</v>
      </c>
      <c r="AG40" s="26">
        <f t="shared" si="1"/>
        <v>315572</v>
      </c>
      <c r="AH40" s="26">
        <v>0</v>
      </c>
      <c r="AI40" s="5"/>
    </row>
    <row r="41" spans="1:35" x14ac:dyDescent="0.25">
      <c r="A41" s="3">
        <v>33</v>
      </c>
      <c r="B41" s="1" t="s">
        <v>41</v>
      </c>
      <c r="C41" s="3" t="s">
        <v>40</v>
      </c>
      <c r="D41" s="22">
        <v>14634</v>
      </c>
      <c r="E41" s="20">
        <f>VLOOKUP(D41,[1]GASTROCENTRO!$B$2:$C$50,2,0)</f>
        <v>44735</v>
      </c>
      <c r="F41" s="19">
        <v>44736</v>
      </c>
      <c r="G41" s="21">
        <v>471870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f t="shared" si="0"/>
        <v>471870</v>
      </c>
      <c r="P41" s="23">
        <v>14634</v>
      </c>
      <c r="Q41" s="26">
        <v>471870</v>
      </c>
      <c r="R41" s="27">
        <v>9437</v>
      </c>
      <c r="S41" s="27">
        <v>0</v>
      </c>
      <c r="T41" s="3">
        <v>0</v>
      </c>
      <c r="U41" s="27">
        <v>0</v>
      </c>
      <c r="V41" s="26">
        <v>0</v>
      </c>
      <c r="W41" s="30">
        <v>0</v>
      </c>
      <c r="X41" s="27">
        <v>0</v>
      </c>
      <c r="Y41" s="3">
        <v>0</v>
      </c>
      <c r="Z41" s="27">
        <v>0</v>
      </c>
      <c r="AA41" s="27">
        <v>0</v>
      </c>
      <c r="AB41" s="27">
        <v>0</v>
      </c>
      <c r="AC41" s="27">
        <v>0</v>
      </c>
      <c r="AD41" s="26">
        <v>0</v>
      </c>
      <c r="AE41" s="26">
        <v>0</v>
      </c>
      <c r="AF41" s="26">
        <v>0</v>
      </c>
      <c r="AG41" s="26">
        <f t="shared" si="1"/>
        <v>462433</v>
      </c>
      <c r="AH41" s="26">
        <v>0</v>
      </c>
      <c r="AI41" s="5"/>
    </row>
    <row r="42" spans="1:35" x14ac:dyDescent="0.25">
      <c r="A42" s="3">
        <v>34</v>
      </c>
      <c r="B42" s="1" t="s">
        <v>41</v>
      </c>
      <c r="C42" s="3" t="s">
        <v>40</v>
      </c>
      <c r="D42" s="22">
        <v>14635</v>
      </c>
      <c r="E42" s="20">
        <f>VLOOKUP(D42,[1]GASTROCENTRO!$B$2:$C$50,2,0)</f>
        <v>44735</v>
      </c>
      <c r="F42" s="19">
        <v>44736</v>
      </c>
      <c r="G42" s="21">
        <v>150000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f t="shared" si="0"/>
        <v>150000</v>
      </c>
      <c r="P42" s="23">
        <v>14635</v>
      </c>
      <c r="Q42" s="26">
        <v>150000</v>
      </c>
      <c r="R42" s="27">
        <v>0</v>
      </c>
      <c r="S42" s="27">
        <v>0</v>
      </c>
      <c r="T42" s="3">
        <v>0</v>
      </c>
      <c r="U42" s="27">
        <v>0</v>
      </c>
      <c r="V42" s="26">
        <v>0</v>
      </c>
      <c r="W42" s="30">
        <v>0</v>
      </c>
      <c r="X42" s="27">
        <v>0</v>
      </c>
      <c r="Y42" s="3">
        <v>0</v>
      </c>
      <c r="Z42" s="27">
        <v>0</v>
      </c>
      <c r="AA42" s="27">
        <v>0</v>
      </c>
      <c r="AB42" s="27">
        <v>0</v>
      </c>
      <c r="AC42" s="27">
        <v>0</v>
      </c>
      <c r="AD42" s="26">
        <v>0</v>
      </c>
      <c r="AE42" s="26">
        <v>0</v>
      </c>
      <c r="AF42" s="26">
        <v>0</v>
      </c>
      <c r="AG42" s="26">
        <f t="shared" si="1"/>
        <v>150000</v>
      </c>
      <c r="AH42" s="26">
        <v>0</v>
      </c>
      <c r="AI42" s="5"/>
    </row>
    <row r="43" spans="1:35" x14ac:dyDescent="0.25">
      <c r="A43" s="3">
        <v>35</v>
      </c>
      <c r="B43" s="1" t="s">
        <v>41</v>
      </c>
      <c r="C43" s="3" t="s">
        <v>40</v>
      </c>
      <c r="D43" s="22">
        <v>14636</v>
      </c>
      <c r="E43" s="20">
        <f>VLOOKUP(D43,[1]GASTROCENTRO!$B$2:$C$50,2,0)</f>
        <v>44735</v>
      </c>
      <c r="F43" s="19">
        <v>44736</v>
      </c>
      <c r="G43" s="21">
        <v>471870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f t="shared" si="0"/>
        <v>471870</v>
      </c>
      <c r="P43" s="23">
        <v>14636</v>
      </c>
      <c r="Q43" s="26">
        <v>471870</v>
      </c>
      <c r="R43" s="27">
        <v>9437</v>
      </c>
      <c r="S43" s="27">
        <v>0</v>
      </c>
      <c r="T43" s="3">
        <v>0</v>
      </c>
      <c r="U43" s="27">
        <v>0</v>
      </c>
      <c r="V43" s="26">
        <v>0</v>
      </c>
      <c r="W43" s="30">
        <v>0</v>
      </c>
      <c r="X43" s="27">
        <v>0</v>
      </c>
      <c r="Y43" s="3">
        <v>0</v>
      </c>
      <c r="Z43" s="27">
        <v>0</v>
      </c>
      <c r="AA43" s="27">
        <v>0</v>
      </c>
      <c r="AB43" s="27">
        <v>0</v>
      </c>
      <c r="AC43" s="27">
        <v>0</v>
      </c>
      <c r="AD43" s="26">
        <v>0</v>
      </c>
      <c r="AE43" s="26">
        <v>0</v>
      </c>
      <c r="AF43" s="26">
        <v>0</v>
      </c>
      <c r="AG43" s="26">
        <f t="shared" si="1"/>
        <v>462433</v>
      </c>
      <c r="AH43" s="26">
        <v>0</v>
      </c>
      <c r="AI43" s="5"/>
    </row>
    <row r="44" spans="1:35" x14ac:dyDescent="0.25">
      <c r="A44" s="3">
        <v>36</v>
      </c>
      <c r="B44" s="1" t="s">
        <v>41</v>
      </c>
      <c r="C44" s="3" t="s">
        <v>40</v>
      </c>
      <c r="D44" s="22">
        <v>14637</v>
      </c>
      <c r="E44" s="20">
        <f>VLOOKUP(D44,[1]GASTROCENTRO!$B$2:$C$50,2,0)</f>
        <v>44735</v>
      </c>
      <c r="F44" s="19">
        <v>44736</v>
      </c>
      <c r="G44" s="21">
        <v>109152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f t="shared" si="0"/>
        <v>109152</v>
      </c>
      <c r="P44" s="23">
        <v>14637</v>
      </c>
      <c r="Q44" s="26">
        <v>109152</v>
      </c>
      <c r="R44" s="27">
        <v>0</v>
      </c>
      <c r="S44" s="27">
        <v>0</v>
      </c>
      <c r="T44" s="3">
        <v>0</v>
      </c>
      <c r="U44" s="27">
        <v>0</v>
      </c>
      <c r="V44" s="26">
        <v>0</v>
      </c>
      <c r="W44" s="30">
        <v>0</v>
      </c>
      <c r="X44" s="27">
        <v>0</v>
      </c>
      <c r="Y44" s="3">
        <v>0</v>
      </c>
      <c r="Z44" s="27">
        <v>0</v>
      </c>
      <c r="AA44" s="27">
        <v>0</v>
      </c>
      <c r="AB44" s="27">
        <v>0</v>
      </c>
      <c r="AC44" s="27">
        <v>0</v>
      </c>
      <c r="AD44" s="26">
        <v>0</v>
      </c>
      <c r="AE44" s="26">
        <v>0</v>
      </c>
      <c r="AF44" s="26">
        <v>0</v>
      </c>
      <c r="AG44" s="26">
        <f t="shared" si="1"/>
        <v>109152</v>
      </c>
      <c r="AH44" s="26">
        <v>0</v>
      </c>
      <c r="AI44" s="5"/>
    </row>
    <row r="45" spans="1:35" x14ac:dyDescent="0.25">
      <c r="A45" s="3">
        <v>37</v>
      </c>
      <c r="B45" s="1" t="s">
        <v>41</v>
      </c>
      <c r="C45" s="3" t="s">
        <v>40</v>
      </c>
      <c r="D45" s="22">
        <v>14638</v>
      </c>
      <c r="E45" s="20">
        <f>VLOOKUP(D45,[1]GASTROCENTRO!$B$2:$C$50,2,0)</f>
        <v>44735</v>
      </c>
      <c r="F45" s="19">
        <v>44736</v>
      </c>
      <c r="G45" s="21">
        <v>109152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f t="shared" si="0"/>
        <v>109152</v>
      </c>
      <c r="P45" s="23">
        <v>14638</v>
      </c>
      <c r="Q45" s="26">
        <v>109152</v>
      </c>
      <c r="R45" s="27">
        <v>0</v>
      </c>
      <c r="S45" s="27">
        <v>0</v>
      </c>
      <c r="T45" s="3">
        <v>0</v>
      </c>
      <c r="U45" s="27">
        <v>0</v>
      </c>
      <c r="V45" s="26">
        <v>0</v>
      </c>
      <c r="W45" s="30">
        <v>0</v>
      </c>
      <c r="X45" s="27">
        <v>0</v>
      </c>
      <c r="Y45" s="3">
        <v>0</v>
      </c>
      <c r="Z45" s="27">
        <v>0</v>
      </c>
      <c r="AA45" s="27">
        <v>0</v>
      </c>
      <c r="AB45" s="27">
        <v>0</v>
      </c>
      <c r="AC45" s="27">
        <v>0</v>
      </c>
      <c r="AD45" s="26">
        <v>0</v>
      </c>
      <c r="AE45" s="26">
        <v>0</v>
      </c>
      <c r="AF45" s="26">
        <v>0</v>
      </c>
      <c r="AG45" s="26">
        <f t="shared" si="1"/>
        <v>109152</v>
      </c>
      <c r="AH45" s="26">
        <v>0</v>
      </c>
      <c r="AI45" s="5"/>
    </row>
    <row r="46" spans="1:35" x14ac:dyDescent="0.25">
      <c r="A46" s="3">
        <v>38</v>
      </c>
      <c r="B46" s="1" t="s">
        <v>41</v>
      </c>
      <c r="C46" s="3" t="s">
        <v>40</v>
      </c>
      <c r="D46" s="22">
        <v>14639</v>
      </c>
      <c r="E46" s="20">
        <f>VLOOKUP(D46,[1]GASTROCENTRO!$B$2:$C$50,2,0)</f>
        <v>44735</v>
      </c>
      <c r="F46" s="19">
        <v>44736</v>
      </c>
      <c r="G46" s="21">
        <v>322012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f t="shared" si="0"/>
        <v>322012</v>
      </c>
      <c r="P46" s="23">
        <v>14639</v>
      </c>
      <c r="Q46" s="26">
        <v>322012</v>
      </c>
      <c r="R46" s="27">
        <v>6440</v>
      </c>
      <c r="S46" s="27">
        <v>0</v>
      </c>
      <c r="T46" s="3">
        <v>0</v>
      </c>
      <c r="U46" s="27">
        <v>0</v>
      </c>
      <c r="V46" s="26">
        <v>0</v>
      </c>
      <c r="W46" s="30">
        <v>0</v>
      </c>
      <c r="X46" s="27">
        <v>0</v>
      </c>
      <c r="Y46" s="3">
        <v>0</v>
      </c>
      <c r="Z46" s="27">
        <v>0</v>
      </c>
      <c r="AA46" s="27">
        <v>0</v>
      </c>
      <c r="AB46" s="27">
        <v>0</v>
      </c>
      <c r="AC46" s="27">
        <v>0</v>
      </c>
      <c r="AD46" s="26">
        <v>0</v>
      </c>
      <c r="AE46" s="26">
        <v>0</v>
      </c>
      <c r="AF46" s="26">
        <v>0</v>
      </c>
      <c r="AG46" s="26">
        <f t="shared" si="1"/>
        <v>315572</v>
      </c>
      <c r="AH46" s="26">
        <v>0</v>
      </c>
      <c r="AI46" s="5"/>
    </row>
    <row r="47" spans="1:35" x14ac:dyDescent="0.25">
      <c r="A47" s="3">
        <v>39</v>
      </c>
      <c r="B47" s="1" t="s">
        <v>41</v>
      </c>
      <c r="C47" s="3" t="s">
        <v>40</v>
      </c>
      <c r="D47" s="22">
        <v>14640</v>
      </c>
      <c r="E47" s="20">
        <f>VLOOKUP(D47,[1]GASTROCENTRO!$B$2:$C$50,2,0)</f>
        <v>44735</v>
      </c>
      <c r="F47" s="19">
        <v>44736</v>
      </c>
      <c r="G47" s="21">
        <v>471870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f t="shared" si="0"/>
        <v>471870</v>
      </c>
      <c r="P47" s="23">
        <v>14640</v>
      </c>
      <c r="Q47" s="26">
        <v>471870</v>
      </c>
      <c r="R47" s="27">
        <v>9437</v>
      </c>
      <c r="S47" s="27">
        <v>0</v>
      </c>
      <c r="T47" s="3">
        <v>0</v>
      </c>
      <c r="U47" s="27">
        <v>0</v>
      </c>
      <c r="V47" s="26">
        <v>0</v>
      </c>
      <c r="W47" s="30">
        <v>0</v>
      </c>
      <c r="X47" s="27">
        <v>0</v>
      </c>
      <c r="Y47" s="3">
        <v>0</v>
      </c>
      <c r="Z47" s="27">
        <v>0</v>
      </c>
      <c r="AA47" s="27">
        <v>0</v>
      </c>
      <c r="AB47" s="27">
        <v>0</v>
      </c>
      <c r="AC47" s="27">
        <v>0</v>
      </c>
      <c r="AD47" s="26">
        <v>0</v>
      </c>
      <c r="AE47" s="26">
        <v>0</v>
      </c>
      <c r="AF47" s="26">
        <v>0</v>
      </c>
      <c r="AG47" s="26">
        <f t="shared" si="1"/>
        <v>462433</v>
      </c>
      <c r="AH47" s="26">
        <v>0</v>
      </c>
      <c r="AI47" s="5"/>
    </row>
    <row r="48" spans="1:35" x14ac:dyDescent="0.25">
      <c r="A48" s="3">
        <v>40</v>
      </c>
      <c r="B48" s="1" t="s">
        <v>41</v>
      </c>
      <c r="C48" s="3" t="s">
        <v>40</v>
      </c>
      <c r="D48" s="22">
        <v>14641</v>
      </c>
      <c r="E48" s="20">
        <f>VLOOKUP(D48,[1]GASTROCENTRO!$B$2:$C$50,2,0)</f>
        <v>44735</v>
      </c>
      <c r="F48" s="19">
        <v>44736</v>
      </c>
      <c r="G48" s="21">
        <v>322012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f t="shared" si="0"/>
        <v>322012</v>
      </c>
      <c r="P48" s="23">
        <v>14641</v>
      </c>
      <c r="Q48" s="26">
        <v>322012</v>
      </c>
      <c r="R48" s="27">
        <v>6440</v>
      </c>
      <c r="S48" s="27">
        <v>0</v>
      </c>
      <c r="T48" s="3">
        <v>0</v>
      </c>
      <c r="U48" s="27">
        <v>0</v>
      </c>
      <c r="V48" s="26">
        <v>0</v>
      </c>
      <c r="W48" s="30">
        <v>0</v>
      </c>
      <c r="X48" s="27">
        <v>0</v>
      </c>
      <c r="Y48" s="3">
        <v>0</v>
      </c>
      <c r="Z48" s="27">
        <v>0</v>
      </c>
      <c r="AA48" s="27">
        <v>0</v>
      </c>
      <c r="AB48" s="27">
        <v>0</v>
      </c>
      <c r="AC48" s="27">
        <v>0</v>
      </c>
      <c r="AD48" s="26">
        <v>0</v>
      </c>
      <c r="AE48" s="26">
        <v>0</v>
      </c>
      <c r="AF48" s="26">
        <v>0</v>
      </c>
      <c r="AG48" s="26">
        <f t="shared" si="1"/>
        <v>315572</v>
      </c>
      <c r="AH48" s="26">
        <v>0</v>
      </c>
      <c r="AI48" s="5"/>
    </row>
    <row r="49" spans="1:35" x14ac:dyDescent="0.25">
      <c r="A49" s="3">
        <v>41</v>
      </c>
      <c r="B49" s="1" t="s">
        <v>41</v>
      </c>
      <c r="C49" s="3" t="s">
        <v>40</v>
      </c>
      <c r="D49" s="22">
        <v>14642</v>
      </c>
      <c r="E49" s="20">
        <f>VLOOKUP(D49,[1]GASTROCENTRO!$B$2:$C$50,2,0)</f>
        <v>44735</v>
      </c>
      <c r="F49" s="19">
        <v>44736</v>
      </c>
      <c r="G49" s="21">
        <v>132012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f t="shared" si="0"/>
        <v>132012</v>
      </c>
      <c r="P49" s="23">
        <v>14642</v>
      </c>
      <c r="Q49" s="26">
        <v>132012</v>
      </c>
      <c r="R49" s="27">
        <v>0</v>
      </c>
      <c r="S49" s="27">
        <v>0</v>
      </c>
      <c r="T49" s="3">
        <v>0</v>
      </c>
      <c r="U49" s="27">
        <v>0</v>
      </c>
      <c r="V49" s="26">
        <v>0</v>
      </c>
      <c r="W49" s="30">
        <v>0</v>
      </c>
      <c r="X49" s="27">
        <v>0</v>
      </c>
      <c r="Y49" s="3">
        <v>0</v>
      </c>
      <c r="Z49" s="27">
        <v>0</v>
      </c>
      <c r="AA49" s="27">
        <v>0</v>
      </c>
      <c r="AB49" s="27">
        <v>0</v>
      </c>
      <c r="AC49" s="27">
        <v>0</v>
      </c>
      <c r="AD49" s="26">
        <v>0</v>
      </c>
      <c r="AE49" s="26">
        <v>0</v>
      </c>
      <c r="AF49" s="26">
        <v>0</v>
      </c>
      <c r="AG49" s="26">
        <f t="shared" si="1"/>
        <v>132012</v>
      </c>
      <c r="AH49" s="26">
        <v>0</v>
      </c>
      <c r="AI49" s="5"/>
    </row>
    <row r="50" spans="1:35" x14ac:dyDescent="0.25">
      <c r="A50" s="3">
        <v>42</v>
      </c>
      <c r="B50" s="1" t="s">
        <v>41</v>
      </c>
      <c r="C50" s="3" t="s">
        <v>40</v>
      </c>
      <c r="D50" s="22">
        <v>14643</v>
      </c>
      <c r="E50" s="20">
        <f>VLOOKUP(D50,[1]GASTROCENTRO!$B$2:$C$50,2,0)</f>
        <v>44735</v>
      </c>
      <c r="F50" s="19">
        <v>44736</v>
      </c>
      <c r="G50" s="21">
        <v>132012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f t="shared" si="0"/>
        <v>132012</v>
      </c>
      <c r="P50" s="23">
        <v>14643</v>
      </c>
      <c r="Q50" s="26">
        <v>132012</v>
      </c>
      <c r="R50" s="27">
        <v>0</v>
      </c>
      <c r="S50" s="27">
        <v>0</v>
      </c>
      <c r="T50" s="3">
        <v>0</v>
      </c>
      <c r="U50" s="27">
        <v>0</v>
      </c>
      <c r="V50" s="26">
        <v>0</v>
      </c>
      <c r="W50" s="30">
        <v>0</v>
      </c>
      <c r="X50" s="27">
        <v>0</v>
      </c>
      <c r="Y50" s="3">
        <v>0</v>
      </c>
      <c r="Z50" s="27">
        <v>0</v>
      </c>
      <c r="AA50" s="27">
        <v>0</v>
      </c>
      <c r="AB50" s="27">
        <v>0</v>
      </c>
      <c r="AC50" s="27">
        <v>0</v>
      </c>
      <c r="AD50" s="26">
        <v>0</v>
      </c>
      <c r="AE50" s="26">
        <v>0</v>
      </c>
      <c r="AF50" s="26">
        <v>0</v>
      </c>
      <c r="AG50" s="26">
        <f t="shared" si="1"/>
        <v>132012</v>
      </c>
      <c r="AH50" s="26">
        <v>0</v>
      </c>
      <c r="AI50" s="5"/>
    </row>
    <row r="51" spans="1:35" x14ac:dyDescent="0.25">
      <c r="A51" s="3">
        <v>43</v>
      </c>
      <c r="B51" s="1" t="s">
        <v>41</v>
      </c>
      <c r="C51" s="3" t="s">
        <v>40</v>
      </c>
      <c r="D51" s="22">
        <v>14644</v>
      </c>
      <c r="E51" s="20">
        <f>VLOOKUP(D51,[1]GASTROCENTRO!$B$2:$C$50,2,0)</f>
        <v>44735</v>
      </c>
      <c r="F51" s="19">
        <v>44736</v>
      </c>
      <c r="G51" s="21">
        <v>150000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f t="shared" si="0"/>
        <v>150000</v>
      </c>
      <c r="P51" s="23">
        <v>14644</v>
      </c>
      <c r="Q51" s="26">
        <v>150000</v>
      </c>
      <c r="R51" s="27">
        <v>0</v>
      </c>
      <c r="S51" s="27">
        <v>0</v>
      </c>
      <c r="T51" s="3">
        <v>0</v>
      </c>
      <c r="U51" s="27">
        <v>0</v>
      </c>
      <c r="V51" s="26">
        <v>0</v>
      </c>
      <c r="W51" s="30">
        <v>0</v>
      </c>
      <c r="X51" s="27">
        <v>0</v>
      </c>
      <c r="Y51" s="3">
        <v>0</v>
      </c>
      <c r="Z51" s="27">
        <v>0</v>
      </c>
      <c r="AA51" s="27">
        <v>0</v>
      </c>
      <c r="AB51" s="27">
        <v>0</v>
      </c>
      <c r="AC51" s="27">
        <v>0</v>
      </c>
      <c r="AD51" s="26">
        <v>0</v>
      </c>
      <c r="AE51" s="26">
        <v>0</v>
      </c>
      <c r="AF51" s="26">
        <v>0</v>
      </c>
      <c r="AG51" s="26">
        <f t="shared" si="1"/>
        <v>150000</v>
      </c>
      <c r="AH51" s="26">
        <v>0</v>
      </c>
      <c r="AI51" s="5"/>
    </row>
    <row r="52" spans="1:35" x14ac:dyDescent="0.25">
      <c r="A52" s="3">
        <v>44</v>
      </c>
      <c r="B52" s="1" t="s">
        <v>41</v>
      </c>
      <c r="C52" s="3" t="s">
        <v>40</v>
      </c>
      <c r="D52" s="22">
        <v>14645</v>
      </c>
      <c r="E52" s="20">
        <f>VLOOKUP(D52,[1]GASTROCENTRO!$B$2:$C$50,2,0)</f>
        <v>44735</v>
      </c>
      <c r="F52" s="19">
        <v>44736</v>
      </c>
      <c r="G52" s="21">
        <v>322012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f t="shared" si="0"/>
        <v>322012</v>
      </c>
      <c r="P52" s="23">
        <v>14645</v>
      </c>
      <c r="Q52" s="26">
        <v>322012</v>
      </c>
      <c r="R52" s="27">
        <v>6440</v>
      </c>
      <c r="S52" s="27">
        <v>0</v>
      </c>
      <c r="T52" s="3">
        <v>0</v>
      </c>
      <c r="U52" s="27">
        <v>0</v>
      </c>
      <c r="V52" s="26">
        <v>0</v>
      </c>
      <c r="W52" s="30">
        <v>0</v>
      </c>
      <c r="X52" s="27">
        <v>0</v>
      </c>
      <c r="Y52" s="3">
        <v>0</v>
      </c>
      <c r="Z52" s="27">
        <v>0</v>
      </c>
      <c r="AA52" s="27">
        <v>0</v>
      </c>
      <c r="AB52" s="27">
        <v>0</v>
      </c>
      <c r="AC52" s="27">
        <v>0</v>
      </c>
      <c r="AD52" s="26">
        <v>0</v>
      </c>
      <c r="AE52" s="26">
        <v>0</v>
      </c>
      <c r="AF52" s="26">
        <v>0</v>
      </c>
      <c r="AG52" s="26">
        <f t="shared" si="1"/>
        <v>315572</v>
      </c>
      <c r="AH52" s="26">
        <v>0</v>
      </c>
      <c r="AI52" s="5"/>
    </row>
    <row r="53" spans="1:35" x14ac:dyDescent="0.25">
      <c r="A53" s="3">
        <v>45</v>
      </c>
      <c r="B53" s="1" t="s">
        <v>41</v>
      </c>
      <c r="C53" s="3" t="s">
        <v>40</v>
      </c>
      <c r="D53" s="22">
        <v>14646</v>
      </c>
      <c r="E53" s="20">
        <f>VLOOKUP(D53,[1]GASTROCENTRO!$B$2:$C$50,2,0)</f>
        <v>44735</v>
      </c>
      <c r="F53" s="19">
        <v>44736</v>
      </c>
      <c r="G53" s="21">
        <v>322012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f t="shared" si="0"/>
        <v>322012</v>
      </c>
      <c r="P53" s="23">
        <v>14646</v>
      </c>
      <c r="Q53" s="26">
        <v>322012</v>
      </c>
      <c r="R53" s="27">
        <v>6440</v>
      </c>
      <c r="S53" s="27">
        <v>0</v>
      </c>
      <c r="T53" s="3">
        <v>0</v>
      </c>
      <c r="U53" s="27">
        <v>0</v>
      </c>
      <c r="V53" s="26">
        <v>0</v>
      </c>
      <c r="W53" s="30">
        <v>0</v>
      </c>
      <c r="X53" s="27">
        <v>0</v>
      </c>
      <c r="Y53" s="3">
        <v>0</v>
      </c>
      <c r="Z53" s="27">
        <v>0</v>
      </c>
      <c r="AA53" s="27">
        <v>0</v>
      </c>
      <c r="AB53" s="27">
        <v>0</v>
      </c>
      <c r="AC53" s="27">
        <v>0</v>
      </c>
      <c r="AD53" s="26">
        <v>0</v>
      </c>
      <c r="AE53" s="26">
        <v>0</v>
      </c>
      <c r="AF53" s="26">
        <v>0</v>
      </c>
      <c r="AG53" s="26">
        <f t="shared" si="1"/>
        <v>315572</v>
      </c>
      <c r="AH53" s="26">
        <v>0</v>
      </c>
      <c r="AI53" s="5"/>
    </row>
    <row r="54" spans="1:35" x14ac:dyDescent="0.25">
      <c r="A54" s="3">
        <v>46</v>
      </c>
      <c r="B54" s="1" t="s">
        <v>41</v>
      </c>
      <c r="C54" s="3" t="s">
        <v>40</v>
      </c>
      <c r="D54" s="22">
        <v>14647</v>
      </c>
      <c r="E54" s="20">
        <f>VLOOKUP(D54,[1]GASTROCENTRO!$B$2:$C$50,2,0)</f>
        <v>44735</v>
      </c>
      <c r="F54" s="19">
        <v>44736</v>
      </c>
      <c r="G54" s="21">
        <v>322012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f t="shared" si="0"/>
        <v>322012</v>
      </c>
      <c r="P54" s="23">
        <v>14647</v>
      </c>
      <c r="Q54" s="26">
        <v>322012</v>
      </c>
      <c r="R54" s="27">
        <v>6440</v>
      </c>
      <c r="S54" s="27">
        <v>0</v>
      </c>
      <c r="T54" s="3">
        <v>0</v>
      </c>
      <c r="U54" s="27">
        <v>0</v>
      </c>
      <c r="V54" s="26">
        <v>0</v>
      </c>
      <c r="W54" s="30">
        <v>0</v>
      </c>
      <c r="X54" s="27">
        <v>0</v>
      </c>
      <c r="Y54" s="3">
        <v>0</v>
      </c>
      <c r="Z54" s="27">
        <v>0</v>
      </c>
      <c r="AA54" s="27">
        <v>0</v>
      </c>
      <c r="AB54" s="27">
        <v>0</v>
      </c>
      <c r="AC54" s="27">
        <v>0</v>
      </c>
      <c r="AD54" s="26">
        <v>0</v>
      </c>
      <c r="AE54" s="26">
        <v>0</v>
      </c>
      <c r="AF54" s="26">
        <v>0</v>
      </c>
      <c r="AG54" s="26">
        <f t="shared" si="1"/>
        <v>315572</v>
      </c>
      <c r="AH54" s="26">
        <v>0</v>
      </c>
      <c r="AI54" s="5"/>
    </row>
    <row r="55" spans="1:35" x14ac:dyDescent="0.25">
      <c r="A55" s="3">
        <v>47</v>
      </c>
      <c r="B55" s="1" t="s">
        <v>41</v>
      </c>
      <c r="C55" s="3" t="s">
        <v>40</v>
      </c>
      <c r="D55" s="22">
        <v>14648</v>
      </c>
      <c r="E55" s="20">
        <f>VLOOKUP(D55,[1]GASTROCENTRO!$B$2:$C$50,2,0)</f>
        <v>44735</v>
      </c>
      <c r="F55" s="19">
        <v>44736</v>
      </c>
      <c r="G55" s="21">
        <v>150000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f t="shared" si="0"/>
        <v>150000</v>
      </c>
      <c r="P55" s="23">
        <v>14648</v>
      </c>
      <c r="Q55" s="26">
        <v>150000</v>
      </c>
      <c r="R55" s="27">
        <v>0</v>
      </c>
      <c r="S55" s="27">
        <v>0</v>
      </c>
      <c r="T55" s="3">
        <v>0</v>
      </c>
      <c r="U55" s="27">
        <v>0</v>
      </c>
      <c r="V55" s="26">
        <v>0</v>
      </c>
      <c r="W55" s="30">
        <v>0</v>
      </c>
      <c r="X55" s="27">
        <v>0</v>
      </c>
      <c r="Y55" s="3">
        <v>0</v>
      </c>
      <c r="Z55" s="27">
        <v>0</v>
      </c>
      <c r="AA55" s="27">
        <v>0</v>
      </c>
      <c r="AB55" s="27">
        <v>0</v>
      </c>
      <c r="AC55" s="27">
        <v>0</v>
      </c>
      <c r="AD55" s="26">
        <v>0</v>
      </c>
      <c r="AE55" s="26">
        <v>0</v>
      </c>
      <c r="AF55" s="26">
        <v>0</v>
      </c>
      <c r="AG55" s="26">
        <f t="shared" si="1"/>
        <v>150000</v>
      </c>
      <c r="AH55" s="26">
        <v>0</v>
      </c>
      <c r="AI55" s="5"/>
    </row>
    <row r="56" spans="1:35" x14ac:dyDescent="0.25">
      <c r="A56" s="3">
        <v>48</v>
      </c>
      <c r="B56" s="1" t="s">
        <v>41</v>
      </c>
      <c r="C56" s="3" t="s">
        <v>40</v>
      </c>
      <c r="D56" s="22">
        <v>14649</v>
      </c>
      <c r="E56" s="20">
        <f>VLOOKUP(D56,[1]GASTROCENTRO!$B$2:$C$50,2,0)</f>
        <v>44735</v>
      </c>
      <c r="F56" s="19">
        <v>44736</v>
      </c>
      <c r="G56" s="21">
        <v>20000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f t="shared" si="0"/>
        <v>20000</v>
      </c>
      <c r="P56" s="23">
        <v>14649</v>
      </c>
      <c r="Q56" s="26">
        <v>20000</v>
      </c>
      <c r="R56" s="27">
        <v>0</v>
      </c>
      <c r="S56" s="27">
        <v>0</v>
      </c>
      <c r="T56" s="3">
        <v>0</v>
      </c>
      <c r="U56" s="27">
        <v>0</v>
      </c>
      <c r="V56" s="26">
        <v>0</v>
      </c>
      <c r="W56" s="30">
        <v>0</v>
      </c>
      <c r="X56" s="27">
        <v>0</v>
      </c>
      <c r="Y56" s="3">
        <v>0</v>
      </c>
      <c r="Z56" s="27">
        <v>0</v>
      </c>
      <c r="AA56" s="27">
        <v>0</v>
      </c>
      <c r="AB56" s="27">
        <v>0</v>
      </c>
      <c r="AC56" s="27">
        <v>0</v>
      </c>
      <c r="AD56" s="26">
        <v>0</v>
      </c>
      <c r="AE56" s="26">
        <v>0</v>
      </c>
      <c r="AF56" s="26">
        <v>0</v>
      </c>
      <c r="AG56" s="26">
        <f t="shared" si="1"/>
        <v>20000</v>
      </c>
      <c r="AH56" s="26">
        <v>0</v>
      </c>
      <c r="AI56" s="5"/>
    </row>
    <row r="57" spans="1:35" x14ac:dyDescent="0.25">
      <c r="A57" s="3">
        <v>49</v>
      </c>
      <c r="B57" s="1" t="s">
        <v>41</v>
      </c>
      <c r="C57" s="3" t="s">
        <v>40</v>
      </c>
      <c r="D57" s="22">
        <v>14650</v>
      </c>
      <c r="E57" s="20">
        <f>VLOOKUP(D57,[1]GASTROCENTRO!$B$2:$C$50,2,0)</f>
        <v>44735</v>
      </c>
      <c r="F57" s="19">
        <v>44736</v>
      </c>
      <c r="G57" s="21">
        <v>20000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f t="shared" si="0"/>
        <v>20000</v>
      </c>
      <c r="P57" s="23">
        <v>14650</v>
      </c>
      <c r="Q57" s="26">
        <v>20000</v>
      </c>
      <c r="R57" s="27">
        <v>0</v>
      </c>
      <c r="S57" s="27">
        <v>0</v>
      </c>
      <c r="T57" s="3">
        <v>0</v>
      </c>
      <c r="U57" s="27">
        <v>0</v>
      </c>
      <c r="V57" s="26">
        <v>0</v>
      </c>
      <c r="W57" s="30">
        <v>0</v>
      </c>
      <c r="X57" s="27">
        <v>0</v>
      </c>
      <c r="Y57" s="3">
        <v>0</v>
      </c>
      <c r="Z57" s="27">
        <v>0</v>
      </c>
      <c r="AA57" s="27">
        <v>0</v>
      </c>
      <c r="AB57" s="27">
        <v>0</v>
      </c>
      <c r="AC57" s="27">
        <v>0</v>
      </c>
      <c r="AD57" s="26">
        <v>0</v>
      </c>
      <c r="AE57" s="26">
        <v>0</v>
      </c>
      <c r="AF57" s="26">
        <v>0</v>
      </c>
      <c r="AG57" s="26">
        <f t="shared" si="1"/>
        <v>20000</v>
      </c>
      <c r="AH57" s="26">
        <v>0</v>
      </c>
      <c r="AI57" s="5"/>
    </row>
  </sheetData>
  <autoFilter ref="A8:AI57"/>
  <mergeCells count="7">
    <mergeCell ref="P7:AG7"/>
    <mergeCell ref="A1:C1"/>
    <mergeCell ref="A2:C2"/>
    <mergeCell ref="A3:C3"/>
    <mergeCell ref="A4:C4"/>
    <mergeCell ref="A5:C5"/>
    <mergeCell ref="A7:C7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https://docs.supersalud.gov.co/PortalWeb/Juridica/_layouts/15/DocIdRedir.aspx?ID=XQAF2AT3N76N-18-158</Url>
      <Description>XQAF2AT3N76N-18-158</Description>
    </_dlc_DocIdUrl>
  </documentManagement>
</p:propertie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http://www.w3.org/XML/1998/namespace"/>
    <ds:schemaRef ds:uri="fc59cac2-4a0b-49e5-b878-56577be82993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sharepoint/v3/fields"/>
    <ds:schemaRef ds:uri="b6565643-c00f-44ce-b5d1-532a85e4382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comfasucre</cp:lastModifiedBy>
  <dcterms:created xsi:type="dcterms:W3CDTF">2020-05-12T22:12:59Z</dcterms:created>
  <dcterms:modified xsi:type="dcterms:W3CDTF">2022-08-09T16:24:43Z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